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Instructiuni" sheetId="1" state="visible" r:id="rId3"/>
    <sheet name="Buget_cerere" sheetId="2" state="visible" r:id="rId4"/>
    <sheet name="Buget Categorii Cheltuieli" sheetId="3" state="visible" r:id="rId5"/>
    <sheet name="Export SMIS A NU SE ANEXA!" sheetId="4" state="visible" r:id="rId6"/>
    <sheet name="Buget Sintetic" sheetId="5" state="visible" r:id="rId7"/>
    <sheet name="Foaie2" sheetId="6" state="hidden" r:id="rId8"/>
  </sheets>
  <definedNames>
    <definedName function="false" hidden="false" localSheetId="4" name="_xlnm.Print_Area" vbProcedure="false">'Buget Sintetic'!$A$1:$L$54</definedName>
    <definedName function="false" hidden="false" localSheetId="1" name="_xlnm.Print_Area" vbProcedure="false">Buget_cerere!$A$1:$L$40</definedName>
    <definedName function="false" hidden="false" name="TVA" vbProcedure="false">#REF!</definedName>
    <definedName function="false" hidden="false" localSheetId="1" name="OLE_LINK1" vbProcedure="false">Buget_cerere!$F$31</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C36" authorId="0">
      <text>
        <r>
          <rPr>
            <sz val="10"/>
            <rFont val="Arial"/>
            <family val="2"/>
          </rPr>
          <t xml:space="preserve">Convertit in formula (2% din valoarea eligibila) pentru a elimina riscul de necorelare cand valoarea eligibila se modifica.</t>
        </r>
      </text>
    </comment>
    <comment ref="D6" authorId="0">
      <text>
        <r>
          <rPr>
            <sz val="10"/>
            <rFont val="Arial"/>
            <family val="2"/>
          </rPr>
          <t xml:space="preserve">TVA recalculat la 21% (Legea 141/2025, Instr. AM PR Centru 19/06.08.2025). TVA-ul urmeaza baza careia ii este atribuit: D(eligibil)=C x 21%; G(neeligibil)=F x 21%. Bazele fara TVA (C,F) nu se modifica -- neschimbate fata de macheta initiala.</t>
        </r>
      </text>
    </comment>
    <comment ref="F20" authorId="0">
      <text>
        <r>
          <rPr>
            <sz val="10"/>
            <rFont val="Arial"/>
            <family val="2"/>
          </rPr>
          <t xml:space="preserve">Ajustat de la 12,90 la 12,80 lei pentru a elimina reziduul de rotunjire (total linie 5.000,10 -&gt; 5.000,00 lei), asigurand corelarea exacta cu Bugetul exportat din MySMIS.</t>
        </r>
      </text>
    </comment>
    <comment ref="G14" authorId="0">
      <text>
        <r>
          <rPr>
            <sz val="10"/>
            <rFont val="Arial"/>
            <family val="2"/>
          </rPr>
          <t xml:space="preserve">TVA recalculat la 21% (Legea 141/2025, Instr. AM PR Centru 19/06.08.2025). TVA-ul urmeaza baza careia ii este atribuit: D(eligibil)=C x 21%; G(neeligibil)=F x 21%. Bazele fara TVA (C,F) nu se modifica -- neschimbate fata de macheta initiala.</t>
        </r>
      </text>
    </comment>
  </commentList>
</comments>
</file>

<file path=xl/sharedStrings.xml><?xml version="1.0" encoding="utf-8"?>
<sst xmlns="http://schemas.openxmlformats.org/spreadsheetml/2006/main" count="542" uniqueCount="343">
  <si>
    <t xml:space="preserve">Instructiuni de completare:</t>
  </si>
  <si>
    <t xml:space="preserve">Datele se introduc numai in celulele marcate cu gri;  datele se introduc in LEI.</t>
  </si>
  <si>
    <t xml:space="preserve">Restul datelor sunt fie predefinite, fie generate automat. A nu se modifica formulele de calcul - acestea sunt calculate automat in urma introducerii datelor de intrare</t>
  </si>
  <si>
    <t xml:space="preserve">Au fost prevazute formule de verificare a unor corelatii. Daca corelatia se verifica, mesajul  este "OK", iar in situatia in care formula identifica o necorelare, mesajul este ”ERROR”.           </t>
  </si>
  <si>
    <t xml:space="preserve">Foaia de lucru Buget-cerere</t>
  </si>
  <si>
    <t xml:space="preserve">Au fost prevazute formule de verificare a pragurilor maxim eligibile. Daca pragul maxim acceptat este depășit, mesajul  este "Atenție prag!"</t>
  </si>
  <si>
    <t xml:space="preserve">Coloanele J si K contin informatii cu privire la corelarea cheltuielilor in sectiune Buget-Activitati si cheltuieli din cererea de finantare.</t>
  </si>
  <si>
    <t xml:space="preserve">Active corporale necesare în fazele de dezvoltare/testare/pilotare a soluției digitale, în limita a 10% din totalul cheltuielilor eligibile</t>
  </si>
  <si>
    <t xml:space="preserve">Curs INFOREURO</t>
  </si>
  <si>
    <t xml:space="preserve">1 EUR =</t>
  </si>
  <si>
    <t xml:space="preserve">RON</t>
  </si>
  <si>
    <t xml:space="preserve">https://commission.europa.eu/funding-tenders/procedures-guidelines-tenders/information-contractors-and-beneficiaries/exchange-rate-inforeuro_ro</t>
  </si>
  <si>
    <t xml:space="preserve">Foaia de lucru Buget Categorii Cheltuieli</t>
  </si>
  <si>
    <t xml:space="preserve"> se completează automat. </t>
  </si>
  <si>
    <t xml:space="preserve">Foaia de lucru  Export Smis (NU SE TRANSFORMA IN PDF, NU SE ANEXEAZA!!!)</t>
  </si>
  <si>
    <t xml:space="preserve">Foaia de lucru: Export Smis se exportă din SMIS după completarea secțiunii Buget Activități si cheltuieli din cererea de finantare. Din secțiunea Buget-Activități si cheltuieli se apasă butonul verde EXPORT HL.SX.După deschiderea excelului, se aseaza cursorul in coltul din stanga selectand foaia de lucru. Se copiaza si se Lipeste (PASTE) in foaia de lucru Export SMIS</t>
  </si>
  <si>
    <t xml:space="preserve">Foaia de lucru  Buget Sintetic  este completată automat. </t>
  </si>
  <si>
    <t xml:space="preserve">BUGETUL CERERII DE FINANTARE</t>
  </si>
  <si>
    <t xml:space="preserve">Nr. crt</t>
  </si>
  <si>
    <t xml:space="preserve">Denumirea capitolelor şi subcapitolelor</t>
  </si>
  <si>
    <t xml:space="preserve">Cheltuieli eligibile</t>
  </si>
  <si>
    <t xml:space="preserve">Total eligibil</t>
  </si>
  <si>
    <t xml:space="preserve">Cheltuieli neeligibile</t>
  </si>
  <si>
    <t xml:space="preserve">Total neeligibil</t>
  </si>
  <si>
    <t xml:space="preserve">TOTAL</t>
  </si>
  <si>
    <t xml:space="preserve">Cheltuieli eligibile, fără TVA</t>
  </si>
  <si>
    <t xml:space="preserve">TVA nerecuperabilă,aferentă cheltuielilor eligibile</t>
  </si>
  <si>
    <t xml:space="preserve">Cheltuieli neeligibile, fără TVA</t>
  </si>
  <si>
    <t xml:space="preserve">TVA aferentă cheltuielilor neeligibile, și TVA recuperabilă aferentă cheltuielilor eligibile</t>
  </si>
  <si>
    <t xml:space="preserve">Categorie MySmis</t>
  </si>
  <si>
    <t xml:space="preserve">Subcategorie MySmis</t>
  </si>
  <si>
    <t xml:space="preserve">CAP. 1</t>
  </si>
  <si>
    <t xml:space="preserve">CAPITOLUL 1 Cheltuieli pentru dezvoltarea soluției propuse/de îmbunătățire a soluției existente</t>
  </si>
  <si>
    <t xml:space="preserve">1.1.</t>
  </si>
  <si>
    <t xml:space="preserve">Serviciilor de dezvoltare a soluției propuse/de îmbunătățire a soluției existente</t>
  </si>
  <si>
    <t xml:space="preserve">SERVICII</t>
  </si>
  <si>
    <t xml:space="preserve">Cheltuieli cu servicii IT, de dezvoltare/ actualizare aplicații, configurare baze de date, migrare structuri de date etc </t>
  </si>
  <si>
    <t xml:space="preserve">1.2.</t>
  </si>
  <si>
    <t xml:space="preserve">Active corporale necesare în fazele de dezvoltare/testare/pilotare a soluției digitale ( în limita a 10% din totalul cheltuielilor eligibile)</t>
  </si>
  <si>
    <t xml:space="preserve">ECHIPAMENTE / DOTARI / ACTIVE CORPORALE</t>
  </si>
  <si>
    <t xml:space="preserve">Cheltuieli cu achizitia de active fixe corporale (altele decat terenuri si imobile), obiecte de inventar, materiale consumabile</t>
  </si>
  <si>
    <t xml:space="preserve">1.3.</t>
  </si>
  <si>
    <t xml:space="preserve">Active necorporale (drepturi referitoare la brevete, licențe, know-how, etc.);</t>
  </si>
  <si>
    <t xml:space="preserve">CHELTUIELI CU ACTIVE NECORPORALE</t>
  </si>
  <si>
    <t xml:space="preserve">Cheltuieli pentru achiziția de active necorporale din surse externe în condiții de concurență deplină pentru activități de inovare</t>
  </si>
  <si>
    <t xml:space="preserve"> TOTAL CAPITOL 1</t>
  </si>
  <si>
    <t xml:space="preserve">CAP. 2</t>
  </si>
  <si>
    <t xml:space="preserve">CAPITOLUL 2 Cheltuieli de instruire pentru persoanele care se vor ocupa de serviciul electronic nou dezvoltat</t>
  </si>
  <si>
    <t xml:space="preserve">2.1.</t>
  </si>
  <si>
    <t xml:space="preserve">Cheltuieli de instruire pentru persoanele care se vor ocupa de serviciul electronic nou dezvoltat (in limita a maxim 5% din totalul cheltuielilor eligibile, fără să depășească pragul valoric de 10.000 euro.)</t>
  </si>
  <si>
    <t xml:space="preserve">CHELTUIELI CU SERVICII </t>
  </si>
  <si>
    <t xml:space="preserve">Cheltuieli pentru instruire specifică pentru operarea / administrarea de aplicații software</t>
  </si>
  <si>
    <t xml:space="preserve"> TOTAL CAPITOL 2</t>
  </si>
  <si>
    <t xml:space="preserve">CAP. 3</t>
  </si>
  <si>
    <t xml:space="preserve">CAPITOLUL 3. Cheltuielile de consultanță</t>
  </si>
  <si>
    <t xml:space="preserve">3.1.</t>
  </si>
  <si>
    <t xml:space="preserve">Servicii de consultanță la elaborarea cererii de finanțare și a tuturor studiilor necesare întocmirii acesteia</t>
  </si>
  <si>
    <t xml:space="preserve">CHELTUIELI SUB FORMA DE RATE FORFETARE</t>
  </si>
  <si>
    <t xml:space="preserve">Cheltuieli indirecte conform art. 54 lit.a RDC 1060/2021</t>
  </si>
  <si>
    <t xml:space="preserve">3.2.</t>
  </si>
  <si>
    <t xml:space="preserve">Servicii de consultanță în domeniul managementului proiectului</t>
  </si>
  <si>
    <t xml:space="preserve">Cheltuieli indirecte conform art. 54 lit.a RDC 1060/2022</t>
  </si>
  <si>
    <t xml:space="preserve">3.3.</t>
  </si>
  <si>
    <t xml:space="preserve">Servicii de consultanță/asistență juridică în scopul elaborării documentației de atribuire și/sau aplicării procedurilor de atribuire a contractelor de achiziție publică, dacă este cazul.</t>
  </si>
  <si>
    <t xml:space="preserve">Cheltuieli indirecte conform art. 54 lit.a RDC 1060/2023</t>
  </si>
  <si>
    <t xml:space="preserve">3.4.</t>
  </si>
  <si>
    <t xml:space="preserve">Alte cheltuieli de consultanță tehnică specifică tehnologiei informației și comunicațiilor din proiect</t>
  </si>
  <si>
    <t xml:space="preserve">Cheltuieli indirecte conform art. 54 lit.a RDC 1060/2024</t>
  </si>
  <si>
    <t xml:space="preserve"> TOTAL CAPITOL  3</t>
  </si>
  <si>
    <t xml:space="preserve">CAP. 4</t>
  </si>
  <si>
    <t xml:space="preserve">CAPITOLUL 4.  	Cheltuielile de informare și publicitate</t>
  </si>
  <si>
    <t xml:space="preserve">4.1.</t>
  </si>
  <si>
    <t xml:space="preserve">Cheltuieli cu activitățile obligatorii de informare și publicitate</t>
  </si>
  <si>
    <t xml:space="preserve"> TOTAL CAPITOL  4</t>
  </si>
  <si>
    <t xml:space="preserve">CAP.5 </t>
  </si>
  <si>
    <t xml:space="preserve">CAPITOLUL 5. Cheltuielile cu activitatea de audit financiar extern</t>
  </si>
  <si>
    <t xml:space="preserve">5.1.</t>
  </si>
  <si>
    <t xml:space="preserve">Cheltuielile cu activitatea de audit financiar extern</t>
  </si>
  <si>
    <t xml:space="preserve"> TOTAL CAPITOL  5</t>
  </si>
  <si>
    <t xml:space="preserve">CAP.6 </t>
  </si>
  <si>
    <t xml:space="preserve">CAPITOLUL 6 Cheltuielile de cooperare teritorială</t>
  </si>
  <si>
    <t xml:space="preserve">6.1.</t>
  </si>
  <si>
    <t xml:space="preserve">Cheltuielile de cooperare teritorială (in limita a maxim 5% din totalul cheltuielilor eligibile, fără să depășească pragul valoric de 15.000 euro)</t>
  </si>
  <si>
    <t xml:space="preserve">Cheltuieli cu activitati de cooperare</t>
  </si>
  <si>
    <t xml:space="preserve"> TOTAL CAPITOL  6</t>
  </si>
  <si>
    <t xml:space="preserve">TOTAL BUGET PROIECT</t>
  </si>
  <si>
    <t xml:space="preserve">Nr crt</t>
  </si>
  <si>
    <t xml:space="preserve">SURSE DE FINANŢARE</t>
  </si>
  <si>
    <t xml:space="preserve">Valoare (lei)</t>
  </si>
  <si>
    <t xml:space="preserve">I</t>
  </si>
  <si>
    <t xml:space="preserve">Valoarea totală a cererii de finantare, din care :</t>
  </si>
  <si>
    <t xml:space="preserve">I.a.</t>
  </si>
  <si>
    <t xml:space="preserve">Valoarea totala neeligibilă, inclusiv TVA aferenta</t>
  </si>
  <si>
    <t xml:space="preserve">I.b.</t>
  </si>
  <si>
    <t xml:space="preserve">Valoarea totala eligibilă </t>
  </si>
  <si>
    <t xml:space="preserve">II</t>
  </si>
  <si>
    <t xml:space="preserve">Contribuţia proprie, din care :</t>
  </si>
  <si>
    <t xml:space="preserve">II.a.</t>
  </si>
  <si>
    <t xml:space="preserve">Contribuţia solicitantului la cheltuieli eligibile </t>
  </si>
  <si>
    <t xml:space="preserve">II.c.</t>
  </si>
  <si>
    <t xml:space="preserve">Contribuţia solicitantului la cheltuieli neeligibile, inclusiv TVA aferenta</t>
  </si>
  <si>
    <t xml:space="preserve">III</t>
  </si>
  <si>
    <t xml:space="preserve">ASISTENŢĂ FINANCIARĂ NERAMBURSABILĂ SOLICITATĂ</t>
  </si>
  <si>
    <t xml:space="preserve">CATEGORIE</t>
  </si>
  <si>
    <t xml:space="preserve">SUBCATEGORIE</t>
  </si>
  <si>
    <t xml:space="preserve">Program: Programul Regiunea Centru (PR Centru) </t>
  </si>
  <si>
    <t xml:space="preserve">Prioritatea 2- O regiune digitală</t>
  </si>
  <si>
    <t xml:space="preserve">Obiectivul de politica 1- 	O Europă mai competitivă și mai inteligentă, prin promovarea unei transformări economice inovatoare și inteligente și a conectivității TIC regionale</t>
  </si>
  <si>
    <t xml:space="preserve">Fond: FEDR</t>
  </si>
  <si>
    <t xml:space="preserve">Obiectivul Specific  1.2.   Valorificarea avantajelor digitalizării, în beneficiul cetățenilor, al companiilor, al organizațiilor de cercetare și al autorităților publice </t>
  </si>
  <si>
    <t xml:space="preserve">Acțiunea 2.1. Comunități digitale pentru o regiune inteligentă, Intervenția 2.1.1. 	Comunități digitale pentru o regiune inteligentă – soluții digitale</t>
  </si>
  <si>
    <t xml:space="preserve">Apel de proiecte: </t>
  </si>
  <si>
    <t xml:space="preserve">Cod SMIS: </t>
  </si>
  <si>
    <t xml:space="preserve">Nr. crt.</t>
  </si>
  <si>
    <t xml:space="preserve">CATEGORIE CHELTUIELI </t>
  </si>
  <si>
    <t xml:space="preserve">Tip de cheltuiala (directa/indirecta)</t>
  </si>
  <si>
    <t xml:space="preserve">Valoare eligibilă al proiectului, incl. TVA eligibil, din care: </t>
  </si>
  <si>
    <t xml:space="preserve">TVA, din care</t>
  </si>
  <si>
    <t xml:space="preserve">Valoare totală neeligibil al proiectului, incl. TVA neeligibil</t>
  </si>
  <si>
    <t xml:space="preserve">Valoare totală  a proiectului</t>
  </si>
  <si>
    <t xml:space="preserve">Total </t>
  </si>
  <si>
    <t xml:space="preserve">Valoare eligibilă nerambursabilă din partea fondurilor (UE)   </t>
  </si>
  <si>
    <t xml:space="preserve">Valoarea eligibilă nerambursabilă  din bugetul național</t>
  </si>
  <si>
    <t xml:space="preserve">Valoare cofinanțare eligibilă  beneficiar </t>
  </si>
  <si>
    <t xml:space="preserve">TVA eligibil</t>
  </si>
  <si>
    <t xml:space="preserve">TVA neeligibil</t>
  </si>
  <si>
    <t xml:space="preserve">3= 4+5+6</t>
  </si>
  <si>
    <t xml:space="preserve">7=8+9</t>
  </si>
  <si>
    <t xml:space="preserve">11=3+10</t>
  </si>
  <si>
    <t xml:space="preserve">Foaie de lucru Buget Cerere</t>
  </si>
  <si>
    <t xml:space="preserve">Verificare Corelare</t>
  </si>
  <si>
    <t xml:space="preserve">CATEGORIE_NUME</t>
  </si>
  <si>
    <t xml:space="preserve">SUBCATEGORIE_NUME</t>
  </si>
  <si>
    <t xml:space="preserve">CHELTUIELI CU ACHIZIȚIA DE ACTIVE FIXE CORPORALE (ALTELE DECÂT TERENURI ȘI IMOBILE), OBIECTE DE INVENTAR, MATERII PRIME ȘI  MATERIALE, INCLUSIV MATERIALE CONSUMABILE </t>
  </si>
  <si>
    <t xml:space="preserve">Cheltuieli cu achiziția de materii prime, materiale consumabile și alte produse similare necesare proiectului </t>
  </si>
  <si>
    <t xml:space="preserve">ALTE CHELTUIELI</t>
  </si>
  <si>
    <t xml:space="preserve">Alte cheltuieli </t>
  </si>
  <si>
    <t xml:space="preserve">Materiale de informare si promovare</t>
  </si>
  <si>
    <t xml:space="preserve">4.6 Active necorporale</t>
  </si>
  <si>
    <t xml:space="preserve">Cheltuieli pentru achiziţia de active necorporale pentru cercetare industrială</t>
  </si>
  <si>
    <t xml:space="preserve">Cheltuieli pentru achiziţia de active necorporale  pentru dezvoltare experimentală</t>
  </si>
  <si>
    <t xml:space="preserve">CHELTUIELI SUB FORMA DE BAREME STANDARD PENTRU COSTURI UNITARE</t>
  </si>
  <si>
    <t xml:space="preserve">Cheltuieli sub forma de bareme standard pentru costuri unitare </t>
  </si>
  <si>
    <t xml:space="preserve">Cost unitar programe de formare cu recunoaștere națională (inițiere/perfecționare/specializare)</t>
  </si>
  <si>
    <t xml:space="preserve">Cost unitar programe de calificare nivel 2</t>
  </si>
  <si>
    <t xml:space="preserve">Cost unitar programe de calificare nivel 3</t>
  </si>
  <si>
    <t xml:space="preserve">Cost unitar programe de calificare nivel 4</t>
  </si>
  <si>
    <t xml:space="preserve">CHELTUIELI CU DEPLASAREA</t>
  </si>
  <si>
    <t xml:space="preserve">Cheltuieli cu deplasarea </t>
  </si>
  <si>
    <t xml:space="preserve">Cheltuieli cu deplasarea pentru personal propriu și experți implicați în implementarea proiectului</t>
  </si>
  <si>
    <t xml:space="preserve">Cheltuieli cu deplasarea pentru participanți - grup țintă</t>
  </si>
  <si>
    <t xml:space="preserve">Cheltuieli eligibile directe care intră sub incidența ajutorului de minimis</t>
  </si>
  <si>
    <t xml:space="preserve">Cheltuieli cu taxe/ abonamente/ cotizații/ acorduri/ autorizații/ garantii bancare necesare pentru implementarea proiectului</t>
  </si>
  <si>
    <t xml:space="preserve">Subvenții pentru înființarea unei afaceri (antreprenoriat</t>
  </si>
  <si>
    <t xml:space="preserve">4.4 Utilaje, echipamente tehnologice şi funcţionale care nu necesită montaj şi echipamente de transport </t>
  </si>
  <si>
    <t xml:space="preserve">4.5 Dotări </t>
  </si>
  <si>
    <t xml:space="preserve">Cheltuieli pentru achiziţia de active fixe corporale (altele decât terenuri și imobile), pentru cercetare industriala</t>
  </si>
  <si>
    <t xml:space="preserve">Mijloace de transport </t>
  </si>
  <si>
    <t xml:space="preserve">1.1. Obtinerea terenului </t>
  </si>
  <si>
    <t xml:space="preserve">Cheltuieli cu achiziţia imobilelor deja construite </t>
  </si>
  <si>
    <t xml:space="preserve">Cheltuieli cu achiziționarea de instalații/ echipamente specifice în scopul obținerii unei economii de energie, precum și sisteme care utilizează surse regenerabile/ alternative de energie </t>
  </si>
  <si>
    <t xml:space="preserve">Cheltuieli cu amortizarea pentru cercetare industriala </t>
  </si>
  <si>
    <t xml:space="preserve">Cheltuieli cu amortizarea pentru dezvoltare experimentală </t>
  </si>
  <si>
    <t xml:space="preserve">Cheltuieli cu serviciile de modernizare a tramvaielor, troleibuze și autobuze  electrice </t>
  </si>
  <si>
    <t xml:space="preserve">Cheltuieli pentru achiziţia si montajul de statii si puncte de incarcare electrica </t>
  </si>
  <si>
    <t xml:space="preserve">Cheltuielicu amortizarea</t>
  </si>
  <si>
    <t xml:space="preserve">Cheltuieli conexe investiției de bază</t>
  </si>
  <si>
    <t xml:space="preserve">Cheltuieli cu amortizarea pentru cercetare industriala (costurile instrumentelor și ale echipamentelor)</t>
  </si>
  <si>
    <t xml:space="preserve">Cheltuieli cu amortizarea pentru dezvoltare experimentală (costurile instrumentelor și ale echipamentelor)</t>
  </si>
  <si>
    <t xml:space="preserve">Cheltuieli cu amortizarea pentru cercetare industriala (clădiri)</t>
  </si>
  <si>
    <t xml:space="preserve">Cheltuieli cu amortizarea pentru dezvoltare experimentală (clădiri)</t>
  </si>
  <si>
    <t xml:space="preserve">Cheltuieli pentru achiziţia de active fixe corporale (altele decât terenuri și imobile), pentru dezvoltare experimentală</t>
  </si>
  <si>
    <t xml:space="preserve">Sisteme de transport urban digitalizate (sisteme ITS, e-ticketing, management de trafic, bike-sharing etc.)</t>
  </si>
  <si>
    <t xml:space="preserve">Echipamente, utilaje, instalații necesare pentru exploatare și întreținere</t>
  </si>
  <si>
    <t xml:space="preserve">Cheltuieli de amortizare pentru clădiri şi spaţii, în măsura şi pe durata utilizării acestor clădiri şi spaţii pentru activitatea de inovare de proces și organizațională</t>
  </si>
  <si>
    <t xml:space="preserve">Cheltuieli pentru achiziţia de substanţe, materiale, plante, animale de laborator, consumabile, obiecte de inventar şi alte produse similare necesare desfăşurării activităţilor de cercetare industriala</t>
  </si>
  <si>
    <t xml:space="preserve">Cheltuieli pentru achiziţia de substanţe, materiale, plante, animale de laborator, consumabile, obiecte de inventar şi alte produse similare necesare desfăşurării activităţilor de dezvoltare experimentală</t>
  </si>
  <si>
    <t xml:space="preserve">CHELTUIELI DE TIP FEDR</t>
  </si>
  <si>
    <t xml:space="preserve">Cheltuieli de tip FEDR cu excepția construcțiilor, terenurilor, achiziția imobilelor</t>
  </si>
  <si>
    <t xml:space="preserve">FINANTARE NELEGATA DE COSTURI</t>
  </si>
  <si>
    <t xml:space="preserve">Fiinantare nelegata de costuri </t>
  </si>
  <si>
    <t xml:space="preserve">FINANȚARE LA RATE FORFETARE PENTRU COSTURILE INDIRECTE</t>
  </si>
  <si>
    <t xml:space="preserve">Rata forfetară conform art. 54 lit (b) din Regulamentului (UE) nr. 2021/1060 </t>
  </si>
  <si>
    <t xml:space="preserve">CHELTUIELI GENERALE DE ADMINISTRATIE</t>
  </si>
  <si>
    <t xml:space="preserve">Cheltuieli generale de administratie</t>
  </si>
  <si>
    <t xml:space="preserve">CHELTUIELI CU HRANA</t>
  </si>
  <si>
    <t xml:space="preserve">Cheltuieli cu hrana</t>
  </si>
  <si>
    <t xml:space="preserve">CHELTUIELI PENTRU INSTRUMENTE FINANCIARE</t>
  </si>
  <si>
    <t xml:space="preserve">Cheltuieli pentru instrumente financiare </t>
  </si>
  <si>
    <t xml:space="preserve">CHELTUIELI CU ÎNCHIRIEREA, ALTELE DECÂT CELE PREVĂZUTE LA  CHELTUIELILE GENERALE DE ADMINISTRAȚIE </t>
  </si>
  <si>
    <t xml:space="preserve">Cheltuieli cu închirierea, altele decât cele prevăzute la  cheltuielilegenerale de administrație </t>
  </si>
  <si>
    <t xml:space="preserve">Cheltuieli de informare, comunicare și publicitate</t>
  </si>
  <si>
    <t xml:space="preserve">CHELTUIELI DE LEASING </t>
  </si>
  <si>
    <t xml:space="preserve">Cheltuieli de leasing fără achiziție</t>
  </si>
  <si>
    <t xml:space="preserve">Cheltuieli cu achiziția de mijloace de transport</t>
  </si>
  <si>
    <t xml:space="preserve">Cheltuieli cu achiziția de mijloace de transport pentru AT art. 36 RDC</t>
  </si>
  <si>
    <t xml:space="preserve">CHELTUIELI AFERENTE MANAGEMENTULUI DE PROIECT</t>
  </si>
  <si>
    <t xml:space="preserve">Cheltuielile salariale aferente partenerului (coordonator de proiect din partea partenerului, responsabil financiar și, opțional, responsabilul de achiziții publice și asistent manager)</t>
  </si>
  <si>
    <t xml:space="preserve">Cheltuielile salariale aferente liderului de parteneriat/partener unic (managerul de proiect,responsabil financiar si opțional responsabil achiziții publice și asistent manager) </t>
  </si>
  <si>
    <t xml:space="preserve">Cheltuielile salariale aferente liderului de parteneriat/partener unic (managerul de proiect, responsabil financiar si opțional responsabil achiziții publice și asistent manager)</t>
  </si>
  <si>
    <t xml:space="preserve">Contribuții sociale aferente cheltuielilor salariale și cheltuielilor asimilate acestora contribuții angajați și angajatori) </t>
  </si>
  <si>
    <t xml:space="preserve">Cheltuili sub forma de rata forfetara </t>
  </si>
  <si>
    <t xml:space="preserve">Cheltuieli indirecte conform art. 54 lit.b RDC 1060/2021</t>
  </si>
  <si>
    <t xml:space="preserve">Cheltuieli sub forma de rata forfetara cf. art. 25 din Regulamentul (UE) 651/2014</t>
  </si>
  <si>
    <t xml:space="preserve">CHELTUIELI RESURSE UMANE</t>
  </si>
  <si>
    <t xml:space="preserve">Cheltuieli salariale pentru cercetare industrială, aferente personalul implicat in implementarea proiectului (în derularea activităților, altele decât management de proiect) </t>
  </si>
  <si>
    <t xml:space="preserve">Cheltuieli salariale pentru dezvoltare experimentală, aferente personalul implicat in implementarea proiectului (în derularea activităților, altele decât management de proiect) </t>
  </si>
  <si>
    <t xml:space="preserve">Cheltuieli salariale cu echipa de management proiect - pentru personalul angajat al solicitantului  </t>
  </si>
  <si>
    <t xml:space="preserve">Cheltuieli cu salarii pentru punerea in piata a produsului/serviciului </t>
  </si>
  <si>
    <t xml:space="preserve">Onorarii/Venituri asimilate salariilor pentru experții proprii/cooptați </t>
  </si>
  <si>
    <t xml:space="preserve">Cheltuieli salariale</t>
  </si>
  <si>
    <t xml:space="preserve">Cheltuieli pentru detașarea de personal cu înaltă calificare de la un organism de cercetare și de difuzare a cunoștințelor sau de la o întreprindere mare</t>
  </si>
  <si>
    <t xml:space="preserve">Cheltuieli salariale pentru personalul implicat în procesul de selecție a IMM-urilor (parcuri)</t>
  </si>
  <si>
    <t xml:space="preserve">Cheltuieli onorarii asimilate salariilor pentru experți în inovare/transfer tehnologic/proprietatea intelectuală</t>
  </si>
  <si>
    <t xml:space="preserve">Cheltuieli salariale pentru personalul implicat in proiect (personal: cercetători, tehnicieni și alți membri ai personalului de sprijin), altul decat cel implicat in managementul de proiect</t>
  </si>
  <si>
    <t xml:space="preserve">Cheltuieli pentru detașarea de personal cu înaltă calificare</t>
  </si>
  <si>
    <t xml:space="preserve">Contribuții sociale aferente cheltuielilor salariale și cheltuielilor asimilate acestora (contribuții angajați și angajatori)</t>
  </si>
  <si>
    <t xml:space="preserve">CHELTUIELI SALARIALE</t>
  </si>
  <si>
    <t xml:space="preserve">Onorarii/venituri asimilate salariilor pentru experți proprii/cooptați </t>
  </si>
  <si>
    <t xml:space="preserve">Cheltuieli salariale cu personalul implicat în implementarea proiectului (în derularea  activităților, altele decât management de proiect) </t>
  </si>
  <si>
    <t xml:space="preserve">Contribuții sociale aferente cheltuielilor salariale și cheltuielilor asimilate acestora contribuții angajați și angajatori)</t>
  </si>
  <si>
    <t xml:space="preserve">Cheltuieli salariale cu echipa de management de proiect</t>
  </si>
  <si>
    <t xml:space="preserve">Cheltuieli AT efectuate pentru remunerarea personalului implicat in sistemul de coordonare, gestionare si control</t>
  </si>
  <si>
    <t xml:space="preserve">Cheltuieli pentru consultanță și expertiză </t>
  </si>
  <si>
    <t xml:space="preserve">Cheltuieli cu servicii pentru organizarea de evenimente și cursuri de formare</t>
  </si>
  <si>
    <t xml:space="preserve">Cheltuieli cu servicii pentru derularea activităților proiectului</t>
  </si>
  <si>
    <t xml:space="preserve">Cheltuieli cu servicii IT, de dezvoltare/actualizare aplicații, configurare baze de date, migrare structuri de date etc.</t>
  </si>
  <si>
    <t xml:space="preserve">Cheltuieli cu servicii de management proiect</t>
  </si>
  <si>
    <t xml:space="preserve">CHELTUIELI SUB FORMA DE SUME FORFETARE</t>
  </si>
  <si>
    <t xml:space="preserve">Cheltuieli sub forma de sume forfetare </t>
  </si>
  <si>
    <t xml:space="preserve">CHELTUIELI CU SUBVENTII/BURSE/PREMII/VOUCHERE/STIMULENTE</t>
  </si>
  <si>
    <t xml:space="preserve">Cheltuieli cu subventii/burse/premii/vouchere/stimulente </t>
  </si>
  <si>
    <t xml:space="preserve">CHELTUIELI CU SUBVENTII</t>
  </si>
  <si>
    <t xml:space="preserve">Subvenții </t>
  </si>
  <si>
    <t xml:space="preserve">Cheltuieli cu subvenții/burse/premii</t>
  </si>
  <si>
    <t xml:space="preserve">Subvenții</t>
  </si>
  <si>
    <t xml:space="preserve">Premii</t>
  </si>
  <si>
    <t xml:space="preserve">Burse</t>
  </si>
  <si>
    <t xml:space="preserve">CHELTUIELI CU TAXE/ ABONAMENTE/ COTIZAȚII/ ACORDURI/ AUTORIZAȚII NECESARE PENTRU IMPLEMENTAREA PROIECTULUI </t>
  </si>
  <si>
    <t xml:space="preserve">Cheltuieli cu taxe/ abonamente/ cotizații/ acorduri/ autorizații necesare pentru implementarea proiectului </t>
  </si>
  <si>
    <t xml:space="preserve">Costuri indirecte în procent de 7% din costurile directe eligibile</t>
  </si>
  <si>
    <t xml:space="preserve">LEASING</t>
  </si>
  <si>
    <t xml:space="preserve">Cheltuieli de leasing cu achizitie</t>
  </si>
  <si>
    <t xml:space="preserve">Cheltuieli de leasing fara achizitie</t>
  </si>
  <si>
    <t xml:space="preserve">Cheltuieli cu închirierea, altele decât cele prevăzute la cheltuielile generale de administrație</t>
  </si>
  <si>
    <t xml:space="preserve">LUCRARI</t>
  </si>
  <si>
    <t xml:space="preserve">1.2 Amenajarea terenului </t>
  </si>
  <si>
    <t xml:space="preserve">1.3 Amenajări pentru protecţia mediului şi aducerea terenului la starea iniţială </t>
  </si>
  <si>
    <t xml:space="preserve">1.4 Cheltuieli pentru relocarea/protecţia utilităţilor </t>
  </si>
  <si>
    <t xml:space="preserve">2 - Cheltuieli pentru asigurarea utilităţilor necesare obiectivului de investiţii </t>
  </si>
  <si>
    <t xml:space="preserve">4.1 Construcţii şi instalaţii </t>
  </si>
  <si>
    <t xml:space="preserve">4.2 Montaj utilaje, echipamente tehnologice şi funcţionale </t>
  </si>
  <si>
    <t xml:space="preserve">4.3 Utilaje, echipamente tehnologice şi funcţionale care necesită montaj </t>
  </si>
  <si>
    <t xml:space="preserve">5.1.1 Lucrări de construcţii şi instalaţii aferente organizării de şantier </t>
  </si>
  <si>
    <t xml:space="preserve">5.1.2 Cheltuieli conexe organizării şantierului </t>
  </si>
  <si>
    <t xml:space="preserve">5.3 Cheltuieli diverse şi neprevăzute </t>
  </si>
  <si>
    <t xml:space="preserve">Cheltuieli conexe investitiei de baza</t>
  </si>
  <si>
    <t xml:space="preserve">6.1 Pregatirea personalului de exploatare </t>
  </si>
  <si>
    <t xml:space="preserve">6.2 Probe tehnologice si teste </t>
  </si>
  <si>
    <t xml:space="preserve">Cheltuieli pentru amplasarea de statii si puncte de incarcare electrica</t>
  </si>
  <si>
    <t xml:space="preserve">Cheltuieli pentru infrastructura rutieră, poduri, pasaje destinate prioritar transportului public urban de călători</t>
  </si>
  <si>
    <t xml:space="preserve">4.1.1 Construcții și instalații - reabilitare termică</t>
  </si>
  <si>
    <t xml:space="preserve">4.1.2 Construcții și instalații – consolidare</t>
  </si>
  <si>
    <t xml:space="preserve">Măsuri de tip FSE+</t>
  </si>
  <si>
    <t xml:space="preserve">Cheltuieli cu indemnizații aferente contractelor de internship</t>
  </si>
  <si>
    <t xml:space="preserve">Cheltuieli salariale pentru tutorii de practică</t>
  </si>
  <si>
    <t xml:space="preserve">Cheltuieli de natură salarială pentru experții proprii</t>
  </si>
  <si>
    <t xml:space="preserve">Cheltuieli cu servicii de specializate pentru implementarea măsurilor de tip FSE+ </t>
  </si>
  <si>
    <t xml:space="preserve">Cheltuieli cu servicii IT</t>
  </si>
  <si>
    <t xml:space="preserve">Cheltuieli cu alte servicii</t>
  </si>
  <si>
    <t xml:space="preserve">Cheltuieli de deplasare </t>
  </si>
  <si>
    <t xml:space="preserve">Cheltuieli de participare la cursuri de specializare/programe de formare pentru cadrele didactice</t>
  </si>
  <si>
    <t xml:space="preserve">Cheltuieli pentru acreditare la ARACIS</t>
  </si>
  <si>
    <t xml:space="preserve">Cheltuieli pentru acreditare la ANC</t>
  </si>
  <si>
    <t xml:space="preserve">Cheltuieli cu servicii de specialitate pentru dezvoltarea și pilotarea furnizării de cursuri deschise de formare continuă</t>
  </si>
  <si>
    <t xml:space="preserve">Burse/indemnizații pentru studenții aparținând grupurilor vulnerabile, inclusiv studenții cu CES</t>
  </si>
  <si>
    <t xml:space="preserve">Alte cheltuieli</t>
  </si>
  <si>
    <t xml:space="preserve">3.1.1 Studii de teren </t>
  </si>
  <si>
    <t xml:space="preserve">3.1.2 Raport privind impactul asupra mediului </t>
  </si>
  <si>
    <t xml:space="preserve">3.1.3. Alte studii specifice</t>
  </si>
  <si>
    <t xml:space="preserve">3.2 Documentaţii-suport şi cheltuieli pentru obţinerea de avize, acorduri şi autorizații </t>
  </si>
  <si>
    <t xml:space="preserve">3.3 Expertizare tehnică </t>
  </si>
  <si>
    <t xml:space="preserve">3.4 Certificarea performanţei energetice şi auditul energetic al clădirilor </t>
  </si>
  <si>
    <t xml:space="preserve">3.5.1 Tema proiectare </t>
  </si>
  <si>
    <t xml:space="preserve">3.5.2 Studiu de prefezabilitate </t>
  </si>
  <si>
    <t xml:space="preserve">3.5.3. Studiu de fezabilitate/documentaţie de avizare a lucrărilor de intervenţii şi deviz general </t>
  </si>
  <si>
    <t xml:space="preserve">3.5.4. Documentaţiile tehnice necesare în vederea obţinerii avizelor/acordurilor/autorizaţiilor </t>
  </si>
  <si>
    <t xml:space="preserve">3.5.5. Verificarea tehnică de calitate a proiectului tehnic şi a detaliilor de execuţie </t>
  </si>
  <si>
    <t xml:space="preserve">3.5.6. Proiect tehnic şi detalii de execuţie </t>
  </si>
  <si>
    <t xml:space="preserve">3.7.1  Managementul de proiect pentru obiectivul de investiţii </t>
  </si>
  <si>
    <t xml:space="preserve">3.7.2. Auditul financiar </t>
  </si>
  <si>
    <t xml:space="preserve">3.8.1. Asistenţă tehnică din partea proiectantului </t>
  </si>
  <si>
    <t xml:space="preserve">3.8.2. Dirigenţie de şantier/supervizare </t>
  </si>
  <si>
    <t xml:space="preserve">5.4 Cheltuieli pentru informare şi publicitate</t>
  </si>
  <si>
    <t xml:space="preserve">3.6. Organizarea procedurilor de achiziţie </t>
  </si>
  <si>
    <t xml:space="preserve">Cheltuieli efectuate în cadrul activităților de marketing și branding </t>
  </si>
  <si>
    <t xml:space="preserve">Cheltuieli pentru consultanță și expertiză pentru elaborare P.M.U.D </t>
  </si>
  <si>
    <t xml:space="preserve">Cheltuieli cu digitizarea obiectivelor</t>
  </si>
  <si>
    <t xml:space="preserve">Cheltuieli cu servicii tehnologice specifice  </t>
  </si>
  <si>
    <t xml:space="preserve">Cheltuieli cu servicii pentru derularea activităților proiectului </t>
  </si>
  <si>
    <t xml:space="preserve">Cheltuieli de promovare a rezultatelor proiectului de cercetare industrial/dezvoltare experimentală pe scară largă  </t>
  </si>
  <si>
    <t xml:space="preserve">cheltuieli pentru servicii de sprijinire a inovării </t>
  </si>
  <si>
    <t xml:space="preserve">cheltuieli privind certificarea națională/ internațională a produselor, serviciilor sau diferitelor procese specific </t>
  </si>
  <si>
    <t xml:space="preserve">Cheltuieli privind implementarea si certificarea sistemelor de management a calitatii ISO </t>
  </si>
  <si>
    <t xml:space="preserve">Cheltuieli cu servicii pentru internaționalizare </t>
  </si>
  <si>
    <t xml:space="preserve">Cheltuieli cu servicii pentru organizarea de evenimente și cursuri de formare </t>
  </si>
  <si>
    <t xml:space="preserve">cheltuieli cu servicii de asistenta si consultanta pentru realizarea modelului conceptual inovativ </t>
  </si>
  <si>
    <t xml:space="preserve">cheltuieli aferente cercetării contractuale pentru activități de cercetare industrial </t>
  </si>
  <si>
    <t xml:space="preserve">cheltuieli aferente cercetării contractuale pentru activități de dezvoltare experimentală. </t>
  </si>
  <si>
    <t xml:space="preserve">Cheltuieli pentru obtinerea, validarea si protejarea brevetelor si a altor active necorporale  </t>
  </si>
  <si>
    <t xml:space="preserve">Cheltuieli pentru realizarea studiului de fezabilitate pregatitor pentru cercetare industriala </t>
  </si>
  <si>
    <t xml:space="preserve">Cheltuieli pentru realizarea studiului de fezabilitate pregătitor pentru dezvoltare experimentală </t>
  </si>
  <si>
    <t xml:space="preserve">Cheltuieli de promovare si informare, consultare, constientizare a grupului țintă</t>
  </si>
  <si>
    <t xml:space="preserve">Cheltuieli cu servicii de consultanta in domeniul digitalizarii/TIC</t>
  </si>
  <si>
    <t xml:space="preserve">Cheltuieli pentru pregătirea personalului de exploatare</t>
  </si>
  <si>
    <t xml:space="preserve">Masuri de tip FSE+ care se adresează desegregarii ?i incluziunii sociale</t>
  </si>
  <si>
    <t xml:space="preserve">Cheltuieli pentru consultan?ă ?i expertiză pentru elaborare SDT</t>
  </si>
  <si>
    <t xml:space="preserve">Cheltuieli pentru realizarea planurilor de interpretare, valorificarea obiectivelor de patrimoniu</t>
  </si>
  <si>
    <t xml:space="preserve">Cheltuieli cu servicii</t>
  </si>
  <si>
    <t xml:space="preserve">Cheltuieli cu inchirierea, altele decat cele prevazute in cheltuieli generale de administratie</t>
  </si>
  <si>
    <t xml:space="preserve">Cheltuieli pentru consultanță și expertiză (ETF, evaluare, studii, cercetari de piata, strategii, analize, consultanţă şi expertiză tehnică, financiară şi juridică etc)</t>
  </si>
  <si>
    <t xml:space="preserve">Alte cheltuieli de consolidare a capacității administrative</t>
  </si>
  <si>
    <t xml:space="preserve">Cheltuieli pentru consultanță și expertiză pentru elaborare Strategii Teritoriale</t>
  </si>
  <si>
    <t xml:space="preserve">Cheltuieli aferente unor activități de transfer de abilități/competențe/cunoștințe de cercetare-dezvoltare</t>
  </si>
  <si>
    <t xml:space="preserve">Costurile pentru serviciile de consultanță în domeniul inovării</t>
  </si>
  <si>
    <t xml:space="preserve">Cheltuieli aferente cercetării contractuale pentru activități de cercetare industrială, cunoștințelor și brevetelor cumpărate sau obținute cu licență din surse externe</t>
  </si>
  <si>
    <t xml:space="preserve">Cheltuieli aferente cercetării contractuale pentru activități de dezvoltare experimentală, cunoștințelor și brevetelor cumpărate sau obținute cu licență din surse externe</t>
  </si>
  <si>
    <t xml:space="preserve">Costurile pentru serviciile de consultanță în domeniul inovării și pentru serviciile de sprijinire a inovării</t>
  </si>
  <si>
    <t xml:space="preserve">Cheltuieli pentru servicii de consultanță și echivalente folosite exclusiv pentru activitățile de cercetare industriala</t>
  </si>
  <si>
    <t xml:space="preserve">Cheltuieli pentru servicii consultanță și echivalente folosite exclusiv pentru activitățile de dezvoltare experimentala</t>
  </si>
  <si>
    <t xml:space="preserve">Cheltuieli pentru cercetarea fundamentală</t>
  </si>
  <si>
    <t xml:space="preserve">Alte cheltuieli cu servicii</t>
  </si>
  <si>
    <t xml:space="preserve">Cheltuieli de informare, consultare, constientizare</t>
  </si>
  <si>
    <t xml:space="preserve">Cheltuieli pentru consultanta</t>
  </si>
  <si>
    <t xml:space="preserve">Cheltuieli cu studii, proiectare si alte servicii aferente statiilor si punctelor de incarcare electrica</t>
  </si>
  <si>
    <t xml:space="preserve">TAXE</t>
  </si>
  <si>
    <t xml:space="preserve">5.2.1. Comisioanele şi dobânzile aferente creditului băncii finanţatoare </t>
  </si>
  <si>
    <t xml:space="preserve">5.2.2 Cota aferentă ISC pentru controlul calităţii lucrărilor de construcţii </t>
  </si>
  <si>
    <t xml:space="preserve">5.2.3. Cota aferentă ISC pentru controlul statului în amenajarea teritoriului, urbanism şi pentru autorizarea lucrărilor de construcţii </t>
  </si>
  <si>
    <t xml:space="preserve">5.2.4. Cota aferentă Casei Sociale a Constructorilor - CSC </t>
  </si>
  <si>
    <t xml:space="preserve">5.2.5. Taxe pentru acorduri, avize conforme şi autorizaţia de construire/desfiinţare</t>
  </si>
  <si>
    <t xml:space="preserve">Cheltuieli cu taxe, abonamente, cotizatii, acorduri, autorizatii necesare pentru implementarea proiectului (altele decât cele din Devizul General)</t>
  </si>
  <si>
    <t xml:space="preserve">Alte taxe</t>
  </si>
</sst>
</file>

<file path=xl/styles.xml><?xml version="1.0" encoding="utf-8"?>
<styleSheet xmlns="http://schemas.openxmlformats.org/spreadsheetml/2006/main">
  <numFmts count="7">
    <numFmt numFmtId="164" formatCode="General"/>
    <numFmt numFmtId="165" formatCode="0%"/>
    <numFmt numFmtId="166" formatCode="#,##0.00"/>
    <numFmt numFmtId="167" formatCode="@"/>
    <numFmt numFmtId="168" formatCode="0.00"/>
    <numFmt numFmtId="169" formatCode="0.00%"/>
    <numFmt numFmtId="170" formatCode="#,##0"/>
  </numFmts>
  <fonts count="45">
    <font>
      <sz val="10"/>
      <name val="Calibri"/>
      <family val="2"/>
      <charset val="238"/>
    </font>
    <font>
      <sz val="10"/>
      <name val="Arial"/>
      <family val="0"/>
    </font>
    <font>
      <sz val="10"/>
      <name val="Arial"/>
      <family val="0"/>
    </font>
    <font>
      <sz val="10"/>
      <name val="Arial"/>
      <family val="0"/>
    </font>
    <font>
      <sz val="11"/>
      <color theme="1"/>
      <name val="Calibri"/>
      <family val="2"/>
      <charset val="238"/>
    </font>
    <font>
      <sz val="11"/>
      <color theme="1"/>
      <name val="Calibri"/>
      <family val="2"/>
      <charset val="1"/>
    </font>
    <font>
      <sz val="11"/>
      <color rgb="FF000000"/>
      <name val="Calibri"/>
      <family val="2"/>
      <charset val="1"/>
    </font>
    <font>
      <sz val="10"/>
      <name val="Arial"/>
      <family val="2"/>
      <charset val="1"/>
    </font>
    <font>
      <b val="true"/>
      <sz val="10"/>
      <name val="Arial"/>
      <family val="2"/>
      <charset val="1"/>
    </font>
    <font>
      <sz val="9.5"/>
      <name val="Calibri"/>
      <family val="2"/>
      <charset val="1"/>
    </font>
    <font>
      <b val="true"/>
      <sz val="9.5"/>
      <name val="Calibri"/>
      <family val="2"/>
      <charset val="1"/>
    </font>
    <font>
      <b val="true"/>
      <u val="single"/>
      <sz val="9.5"/>
      <name val="Calibri"/>
      <family val="2"/>
      <charset val="1"/>
    </font>
    <font>
      <b val="true"/>
      <sz val="8"/>
      <name val="Verdana"/>
      <family val="2"/>
      <charset val="1"/>
    </font>
    <font>
      <u val="single"/>
      <sz val="10"/>
      <color theme="10"/>
      <name val="Calibri"/>
      <family val="2"/>
      <charset val="238"/>
    </font>
    <font>
      <sz val="9"/>
      <color theme="1"/>
      <name val="Calibri"/>
      <family val="2"/>
      <charset val="1"/>
    </font>
    <font>
      <sz val="9.5"/>
      <color theme="0"/>
      <name val="Calibri"/>
      <family val="2"/>
      <charset val="1"/>
    </font>
    <font>
      <sz val="6"/>
      <color theme="1"/>
      <name val="Calibri"/>
      <family val="2"/>
      <charset val="1"/>
    </font>
    <font>
      <sz val="6"/>
      <name val="Calibri"/>
      <family val="2"/>
      <charset val="1"/>
    </font>
    <font>
      <b val="true"/>
      <sz val="9"/>
      <color theme="1"/>
      <name val="Calibri"/>
      <family val="2"/>
      <charset val="1"/>
    </font>
    <font>
      <b val="true"/>
      <sz val="9"/>
      <name val="Calibri"/>
      <family val="2"/>
      <charset val="1"/>
    </font>
    <font>
      <b val="true"/>
      <sz val="6"/>
      <name val="Calibri"/>
      <family val="2"/>
      <charset val="1"/>
    </font>
    <font>
      <sz val="9"/>
      <name val="Calibri"/>
      <family val="2"/>
      <charset val="1"/>
    </font>
    <font>
      <sz val="7.5"/>
      <color theme="1"/>
      <name val="Calibri"/>
      <family val="2"/>
      <charset val="1"/>
    </font>
    <font>
      <sz val="8"/>
      <name val="Calibri"/>
      <family val="2"/>
      <charset val="1"/>
    </font>
    <font>
      <b val="true"/>
      <sz val="9"/>
      <color theme="3"/>
      <name val="Calibri"/>
      <family val="2"/>
      <charset val="1"/>
    </font>
    <font>
      <b val="true"/>
      <sz val="6"/>
      <color theme="3"/>
      <name val="Calibri"/>
      <family val="2"/>
      <charset val="1"/>
    </font>
    <font>
      <sz val="9"/>
      <color rgb="FF000000"/>
      <name val="Calibri"/>
      <family val="2"/>
      <charset val="1"/>
    </font>
    <font>
      <sz val="9"/>
      <color rgb="FFFF0000"/>
      <name val="Calibri"/>
      <family val="2"/>
      <charset val="1"/>
    </font>
    <font>
      <b val="true"/>
      <sz val="9"/>
      <color rgb="FFC00000"/>
      <name val="Calibri"/>
      <family val="2"/>
      <charset val="1"/>
    </font>
    <font>
      <b val="true"/>
      <sz val="6"/>
      <color rgb="FFC00000"/>
      <name val="Calibri"/>
      <family val="2"/>
      <charset val="1"/>
    </font>
    <font>
      <sz val="7"/>
      <name val="Calibri"/>
      <family val="2"/>
      <charset val="1"/>
    </font>
    <font>
      <sz val="9"/>
      <color theme="0"/>
      <name val="Calibri"/>
      <family val="2"/>
      <charset val="1"/>
    </font>
    <font>
      <sz val="6"/>
      <color rgb="FFFF0000"/>
      <name val="Calibri"/>
      <family val="2"/>
      <charset val="1"/>
    </font>
    <font>
      <b val="true"/>
      <sz val="8"/>
      <name val="Calibri"/>
      <family val="2"/>
      <charset val="1"/>
    </font>
    <font>
      <b val="true"/>
      <sz val="9"/>
      <color rgb="FFFF0000"/>
      <name val="Calibri"/>
      <family val="2"/>
      <charset val="1"/>
    </font>
    <font>
      <b val="true"/>
      <i val="true"/>
      <sz val="9"/>
      <color theme="1"/>
      <name val="Calibri"/>
      <family val="2"/>
      <charset val="1"/>
    </font>
    <font>
      <i val="true"/>
      <sz val="9"/>
      <color theme="1"/>
      <name val="Calibri"/>
      <family val="2"/>
      <charset val="1"/>
    </font>
    <font>
      <sz val="10"/>
      <name val="Calibri"/>
      <family val="2"/>
      <charset val="1"/>
    </font>
    <font>
      <sz val="10"/>
      <name val="Arial"/>
      <family val="2"/>
    </font>
    <font>
      <b val="true"/>
      <sz val="11"/>
      <color rgb="FF000000"/>
      <name val="Calibri"/>
      <family val="2"/>
      <charset val="1"/>
    </font>
    <font>
      <b val="true"/>
      <i val="true"/>
      <sz val="9"/>
      <name val="Calibri"/>
      <family val="2"/>
      <charset val="1"/>
    </font>
    <font>
      <b val="true"/>
      <i val="true"/>
      <sz val="9"/>
      <color rgb="FFC00000"/>
      <name val="Calibri"/>
      <family val="2"/>
      <charset val="1"/>
    </font>
    <font>
      <i val="true"/>
      <sz val="9"/>
      <name val="Calibri"/>
      <family val="2"/>
      <charset val="1"/>
    </font>
    <font>
      <i val="true"/>
      <sz val="9"/>
      <color rgb="FFC00000"/>
      <name val="Calibri"/>
      <family val="2"/>
      <charset val="1"/>
    </font>
    <font>
      <sz val="10"/>
      <color rgb="FFFF0000"/>
      <name val="Calibri"/>
      <family val="2"/>
      <charset val="238"/>
    </font>
  </fonts>
  <fills count="9">
    <fill>
      <patternFill patternType="none"/>
    </fill>
    <fill>
      <patternFill patternType="gray125"/>
    </fill>
    <fill>
      <patternFill patternType="solid">
        <fgColor theme="9" tint="0.7998"/>
        <bgColor rgb="FFF2DCDB"/>
      </patternFill>
    </fill>
    <fill>
      <patternFill patternType="solid">
        <fgColor theme="0"/>
        <bgColor rgb="FFFDEADA"/>
      </patternFill>
    </fill>
    <fill>
      <patternFill patternType="solid">
        <fgColor theme="0" tint="-0.15"/>
        <bgColor rgb="FFCCCCCC"/>
      </patternFill>
    </fill>
    <fill>
      <patternFill patternType="solid">
        <fgColor theme="5" tint="0.7998"/>
        <bgColor rgb="FFFDEADA"/>
      </patternFill>
    </fill>
    <fill>
      <patternFill patternType="solid">
        <fgColor theme="5" tint="0.5998"/>
        <bgColor rgb="FFFFC7CE"/>
      </patternFill>
    </fill>
    <fill>
      <patternFill patternType="solid">
        <fgColor rgb="FFCCCCCC"/>
        <bgColor rgb="FFD9D9D9"/>
      </patternFill>
    </fill>
    <fill>
      <patternFill patternType="solid">
        <fgColor rgb="FFFFFF00"/>
        <bgColor rgb="FFFFFF00"/>
      </patternFill>
    </fill>
  </fills>
  <borders count="5">
    <border diagonalUp="false" diagonalDown="false">
      <left/>
      <right/>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top/>
      <bottom/>
      <diagonal/>
    </border>
    <border diagonalUp="false" diagonalDown="false">
      <left style="hair"/>
      <right style="hair"/>
      <top style="hair"/>
      <bottom style="hair"/>
      <diagonal/>
    </border>
  </borders>
  <cellStyleXfs count="3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5"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left"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left"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cellStyleXfs>
  <cellXfs count="157">
    <xf numFmtId="164" fontId="0" fillId="0" borderId="0" xfId="0" applyFont="fals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left"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left" vertical="top" textRotation="0" wrapText="tru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right" vertical="bottom" textRotation="0" wrapText="false" indent="0" shrinkToFit="false"/>
      <protection locked="true" hidden="false"/>
    </xf>
    <xf numFmtId="164" fontId="12" fillId="2" borderId="1" xfId="0" applyFont="true" applyBorder="tru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11" fillId="0" borderId="0" xfId="0" applyFont="true" applyBorder="false" applyAlignment="true" applyProtection="false">
      <alignment horizontal="left" vertical="top" textRotation="0" wrapText="true" indent="0" shrinkToFit="false"/>
      <protection locked="true" hidden="false"/>
    </xf>
    <xf numFmtId="164" fontId="14" fillId="3" borderId="0" xfId="0" applyFont="true" applyBorder="true" applyAlignment="true" applyProtection="false">
      <alignment horizontal="left" vertical="center" textRotation="0" wrapText="true" indent="0" shrinkToFit="false"/>
      <protection locked="true" hidden="false"/>
    </xf>
    <xf numFmtId="164" fontId="11" fillId="0" borderId="0" xfId="0" applyFont="true" applyBorder="false" applyAlignment="true" applyProtection="false">
      <alignment horizontal="center" vertical="top" textRotation="0" wrapText="tru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6" fontId="9" fillId="0" borderId="0" xfId="0" applyFont="true" applyBorder="false" applyAlignment="true" applyProtection="false">
      <alignment horizontal="general" vertical="bottom" textRotation="0" wrapText="false" indent="0" shrinkToFit="false"/>
      <protection locked="true" hidden="false"/>
    </xf>
    <xf numFmtId="167" fontId="14" fillId="0" borderId="0" xfId="0" applyFont="true" applyBorder="false" applyAlignment="true" applyProtection="false">
      <alignment horizontal="center" vertical="top"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6" fontId="14" fillId="0" borderId="0" xfId="0" applyFont="true" applyBorder="false" applyAlignment="true" applyProtection="false">
      <alignment horizontal="right" vertical="top" textRotation="0" wrapText="false" indent="0" shrinkToFit="false"/>
      <protection locked="true" hidden="false"/>
    </xf>
    <xf numFmtId="164" fontId="16" fillId="0" borderId="0" xfId="0" applyFont="true" applyBorder="false" applyAlignment="true" applyProtection="false">
      <alignment horizontal="left" vertical="top" textRotation="0" wrapText="false" indent="0" shrinkToFit="false"/>
      <protection locked="true" hidden="false"/>
    </xf>
    <xf numFmtId="164" fontId="17" fillId="0" borderId="0" xfId="0" applyFont="true" applyBorder="false" applyAlignment="true" applyProtection="true">
      <alignment horizontal="general" vertical="top" textRotation="0" wrapText="false" indent="0" shrinkToFit="false"/>
      <protection locked="true" hidden="true"/>
    </xf>
    <xf numFmtId="164" fontId="14" fillId="0" borderId="0" xfId="0" applyFont="true" applyBorder="false" applyAlignment="true" applyProtection="false">
      <alignment horizontal="general" vertical="top" textRotation="0" wrapText="false" indent="0" shrinkToFit="false"/>
      <protection locked="true" hidden="false"/>
    </xf>
    <xf numFmtId="164" fontId="18" fillId="0" borderId="1" xfId="0" applyFont="true" applyBorder="true" applyAlignment="true" applyProtection="false">
      <alignment horizontal="center" vertical="top" textRotation="0" wrapText="fals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4" fontId="18" fillId="0" borderId="1" xfId="0" applyFont="true" applyBorder="true" applyAlignment="true" applyProtection="false">
      <alignment horizontal="right" vertical="top" textRotation="0" wrapText="false" indent="0" shrinkToFit="false"/>
      <protection locked="true" hidden="false"/>
    </xf>
    <xf numFmtId="164" fontId="16" fillId="0" borderId="1" xfId="0" applyFont="true" applyBorder="true" applyAlignment="true" applyProtection="false">
      <alignment horizontal="left" vertical="top" textRotation="0" wrapText="false" indent="0" shrinkToFit="false"/>
      <protection locked="true" hidden="false"/>
    </xf>
    <xf numFmtId="167" fontId="19" fillId="0" borderId="1" xfId="0" applyFont="true" applyBorder="true" applyAlignment="true" applyProtection="false">
      <alignment horizontal="center" vertical="center" textRotation="0" wrapText="fals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xf numFmtId="166" fontId="19" fillId="0" borderId="1" xfId="0" applyFont="true" applyBorder="true" applyAlignment="true" applyProtection="false">
      <alignment horizontal="center" vertical="center" textRotation="0" wrapText="true" indent="0" shrinkToFit="false"/>
      <protection locked="true" hidden="false"/>
    </xf>
    <xf numFmtId="166" fontId="20" fillId="0" borderId="1" xfId="0" applyFont="true" applyBorder="true" applyAlignment="true" applyProtection="false">
      <alignment horizontal="left" vertical="center" textRotation="0" wrapText="true" indent="0" shrinkToFit="false"/>
      <protection locked="true" hidden="false"/>
    </xf>
    <xf numFmtId="166" fontId="20" fillId="0" borderId="0" xfId="0" applyFont="true" applyBorder="false" applyAlignment="true" applyProtection="true">
      <alignment horizontal="center" vertical="center" textRotation="0" wrapText="true" indent="0" shrinkToFit="false"/>
      <protection locked="true" hidden="true"/>
    </xf>
    <xf numFmtId="167" fontId="19" fillId="0" borderId="1" xfId="0" applyFont="true" applyBorder="true" applyAlignment="true" applyProtection="false">
      <alignment horizontal="center" vertical="top" textRotation="0" wrapText="false" indent="0" shrinkToFit="false"/>
      <protection locked="true" hidden="false"/>
    </xf>
    <xf numFmtId="164" fontId="19" fillId="3" borderId="1" xfId="0" applyFont="true" applyBorder="true" applyAlignment="true" applyProtection="false">
      <alignment horizontal="left" vertical="top" textRotation="0" wrapText="false" indent="0" shrinkToFit="false"/>
      <protection locked="true" hidden="false"/>
    </xf>
    <xf numFmtId="164" fontId="17" fillId="0" borderId="0" xfId="0" applyFont="true" applyBorder="false" applyAlignment="true" applyProtection="true">
      <alignment horizontal="center" vertical="top" textRotation="0" wrapText="false" indent="0" shrinkToFit="false"/>
      <protection locked="true" hidden="true"/>
    </xf>
    <xf numFmtId="164" fontId="21" fillId="0"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general" vertical="top" textRotation="0" wrapText="true" indent="0" shrinkToFit="false"/>
      <protection locked="true" hidden="false"/>
    </xf>
    <xf numFmtId="166" fontId="21" fillId="4" borderId="1" xfId="0" applyFont="true" applyBorder="true" applyAlignment="true" applyProtection="true">
      <alignment horizontal="center" vertical="center" textRotation="0" wrapText="true" indent="0" shrinkToFit="false"/>
      <protection locked="false" hidden="false"/>
    </xf>
    <xf numFmtId="166" fontId="21" fillId="3" borderId="1" xfId="0" applyFont="true" applyBorder="true" applyAlignment="true" applyProtection="false">
      <alignment horizontal="center" vertical="center" textRotation="0" wrapText="true" indent="0" shrinkToFit="false"/>
      <protection locked="true" hidden="false"/>
    </xf>
    <xf numFmtId="164" fontId="22" fillId="0" borderId="1" xfId="0" applyFont="true" applyBorder="true" applyAlignment="true" applyProtection="false">
      <alignment horizontal="left" vertical="top" textRotation="0" wrapText="true" indent="0" shrinkToFit="false"/>
      <protection locked="true" hidden="false"/>
    </xf>
    <xf numFmtId="164" fontId="23" fillId="0" borderId="0" xfId="0" applyFont="true" applyBorder="false" applyAlignment="true" applyProtection="true">
      <alignment horizontal="center" vertical="top" textRotation="0" wrapText="false" indent="0" shrinkToFit="false"/>
      <protection locked="true" hidden="true"/>
    </xf>
    <xf numFmtId="167" fontId="24" fillId="3" borderId="1" xfId="0" applyFont="true" applyBorder="true" applyAlignment="true" applyProtection="false">
      <alignment horizontal="center" vertical="top" textRotation="0" wrapText="false" indent="0" shrinkToFit="false"/>
      <protection locked="true" hidden="false"/>
    </xf>
    <xf numFmtId="164" fontId="24" fillId="3" borderId="1" xfId="0" applyFont="true" applyBorder="true" applyAlignment="true" applyProtection="false">
      <alignment horizontal="general" vertical="top" textRotation="0" wrapText="true" indent="0" shrinkToFit="false"/>
      <protection locked="true" hidden="false"/>
    </xf>
    <xf numFmtId="166" fontId="24" fillId="3" borderId="1" xfId="0" applyFont="true" applyBorder="true" applyAlignment="true" applyProtection="false">
      <alignment horizontal="center" vertical="center" textRotation="0" wrapText="false" indent="0" shrinkToFit="false"/>
      <protection locked="true" hidden="false"/>
    </xf>
    <xf numFmtId="164" fontId="25" fillId="3" borderId="1" xfId="0" applyFont="true" applyBorder="true" applyAlignment="true" applyProtection="false">
      <alignment horizontal="left" vertical="top" textRotation="0" wrapText="false" indent="0" shrinkToFit="false"/>
      <protection locked="true" hidden="false"/>
    </xf>
    <xf numFmtId="164" fontId="24" fillId="3" borderId="0" xfId="0" applyFont="true" applyBorder="false" applyAlignment="true" applyProtection="false">
      <alignment horizontal="general" vertical="top" textRotation="0" wrapText="false" indent="0" shrinkToFit="false"/>
      <protection locked="true" hidden="false"/>
    </xf>
    <xf numFmtId="164" fontId="23" fillId="0" borderId="0" xfId="0" applyFont="true" applyBorder="false" applyAlignment="true" applyProtection="true">
      <alignment horizontal="center" vertical="center" textRotation="0" wrapText="true" indent="0" shrinkToFit="false"/>
      <protection locked="true" hidden="true"/>
    </xf>
    <xf numFmtId="164" fontId="17" fillId="3" borderId="1" xfId="0" applyFont="true" applyBorder="true" applyAlignment="true" applyProtection="false">
      <alignment horizontal="left" vertical="top" textRotation="0" wrapText="true" indent="0" shrinkToFit="false"/>
      <protection locked="true" hidden="false"/>
    </xf>
    <xf numFmtId="168" fontId="21" fillId="3" borderId="1" xfId="0" applyFont="true" applyBorder="true" applyAlignment="true" applyProtection="false">
      <alignment horizontal="center" vertical="top" textRotation="0" wrapText="false" indent="0" shrinkToFit="false"/>
      <protection locked="true" hidden="false"/>
    </xf>
    <xf numFmtId="164" fontId="26" fillId="0" borderId="1" xfId="0" applyFont="true" applyBorder="true" applyAlignment="true" applyProtection="false">
      <alignment horizontal="general" vertical="top" textRotation="0" wrapText="true" indent="0" shrinkToFit="false"/>
      <protection locked="true" hidden="false"/>
    </xf>
    <xf numFmtId="166" fontId="21" fillId="3" borderId="1" xfId="0" applyFont="true" applyBorder="true" applyAlignment="true" applyProtection="false">
      <alignment horizontal="center" vertical="center" textRotation="0" wrapText="false" indent="0" shrinkToFit="false"/>
      <protection locked="true" hidden="false"/>
    </xf>
    <xf numFmtId="164" fontId="27" fillId="0" borderId="0" xfId="0" applyFont="true" applyBorder="false" applyAlignment="true" applyProtection="false">
      <alignment horizontal="general" vertical="top" textRotation="0" wrapText="false" indent="0" shrinkToFit="false"/>
      <protection locked="true" hidden="false"/>
    </xf>
    <xf numFmtId="164" fontId="16" fillId="3" borderId="1" xfId="0" applyFont="true" applyBorder="true" applyAlignment="true" applyProtection="false">
      <alignment horizontal="left" vertical="top" textRotation="0" wrapText="true" indent="0" shrinkToFit="false"/>
      <protection locked="true" hidden="false"/>
    </xf>
    <xf numFmtId="168" fontId="19" fillId="3" borderId="1" xfId="0" applyFont="true" applyBorder="true" applyAlignment="true" applyProtection="false">
      <alignment horizontal="center" vertical="top" textRotation="0" wrapText="fals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17" fillId="0" borderId="1" xfId="0" applyFont="true" applyBorder="true" applyAlignment="true" applyProtection="false">
      <alignment horizontal="left" vertical="top" textRotation="0" wrapText="true" indent="0" shrinkToFit="false"/>
      <protection locked="true" hidden="false"/>
    </xf>
    <xf numFmtId="167" fontId="28" fillId="5" borderId="1" xfId="0" applyFont="true" applyBorder="true" applyAlignment="true" applyProtection="false">
      <alignment horizontal="center" vertical="top" textRotation="0" wrapText="false" indent="0" shrinkToFit="false"/>
      <protection locked="true" hidden="false"/>
    </xf>
    <xf numFmtId="164" fontId="28" fillId="5" borderId="1" xfId="0" applyFont="true" applyBorder="true" applyAlignment="true" applyProtection="false">
      <alignment horizontal="general" vertical="top" textRotation="0" wrapText="true" indent="0" shrinkToFit="false"/>
      <protection locked="true" hidden="false"/>
    </xf>
    <xf numFmtId="166" fontId="28" fillId="5" borderId="1" xfId="0" applyFont="true" applyBorder="true" applyAlignment="true" applyProtection="false">
      <alignment horizontal="center" vertical="center" textRotation="0" wrapText="false" indent="0" shrinkToFit="false"/>
      <protection locked="true" hidden="false"/>
    </xf>
    <xf numFmtId="164" fontId="29" fillId="5" borderId="1" xfId="0" applyFont="true" applyBorder="true" applyAlignment="true" applyProtection="true">
      <alignment horizontal="left" vertical="top" textRotation="0" wrapText="false" indent="0" shrinkToFit="false"/>
      <protection locked="true" hidden="true"/>
    </xf>
    <xf numFmtId="164" fontId="20" fillId="3" borderId="0" xfId="0" applyFont="true" applyBorder="false" applyAlignment="true" applyProtection="true">
      <alignment horizontal="center" vertical="top" textRotation="0" wrapText="false" indent="0" shrinkToFit="false"/>
      <protection locked="true" hidden="true"/>
    </xf>
    <xf numFmtId="164" fontId="28" fillId="3" borderId="0" xfId="0" applyFont="true" applyBorder="false" applyAlignment="true" applyProtection="false">
      <alignment horizontal="general" vertical="top" textRotation="0" wrapText="false" indent="0" shrinkToFit="false"/>
      <protection locked="true" hidden="false"/>
    </xf>
    <xf numFmtId="167" fontId="28" fillId="3" borderId="1" xfId="0" applyFont="true" applyBorder="true" applyAlignment="true" applyProtection="false">
      <alignment horizontal="center" vertical="top" textRotation="0" wrapText="false" indent="0" shrinkToFit="false"/>
      <protection locked="true" hidden="false"/>
    </xf>
    <xf numFmtId="164" fontId="30" fillId="3" borderId="1" xfId="0" applyFont="true" applyBorder="true" applyAlignment="true" applyProtection="false">
      <alignment horizontal="left" vertical="top" textRotation="0" wrapText="true" indent="0" shrinkToFit="false"/>
      <protection locked="true" hidden="false"/>
    </xf>
    <xf numFmtId="166" fontId="21" fillId="3" borderId="1" xfId="0" applyFont="true" applyBorder="true" applyAlignment="true" applyProtection="false">
      <alignment horizontal="right" vertical="center" textRotation="0" wrapText="false" indent="0" shrinkToFit="false"/>
      <protection locked="true" hidden="false"/>
    </xf>
    <xf numFmtId="164" fontId="23" fillId="0" borderId="1" xfId="0" applyFont="true" applyBorder="true" applyAlignment="true" applyProtection="true">
      <alignment horizontal="center" vertical="top" textRotation="0" wrapText="false" indent="0" shrinkToFit="false"/>
      <protection locked="true" hidden="true"/>
    </xf>
    <xf numFmtId="164" fontId="20" fillId="3" borderId="1" xfId="0" applyFont="true" applyBorder="true" applyAlignment="true" applyProtection="true">
      <alignment horizontal="left" vertical="top" textRotation="0" wrapText="false" indent="0" shrinkToFit="false"/>
      <protection locked="true" hidden="true"/>
    </xf>
    <xf numFmtId="167" fontId="28" fillId="3" borderId="0" xfId="0" applyFont="true" applyBorder="false" applyAlignment="true" applyProtection="false">
      <alignment horizontal="center" vertical="top" textRotation="0" wrapText="false" indent="0" shrinkToFit="false"/>
      <protection locked="true" hidden="false"/>
    </xf>
    <xf numFmtId="164" fontId="30" fillId="3" borderId="2" xfId="0" applyFont="true" applyBorder="true" applyAlignment="true" applyProtection="false">
      <alignment horizontal="left" vertical="top" textRotation="0" wrapText="true" indent="0" shrinkToFit="false"/>
      <protection locked="true" hidden="false"/>
    </xf>
    <xf numFmtId="166" fontId="21" fillId="3" borderId="2" xfId="0" applyFont="true" applyBorder="true" applyAlignment="true" applyProtection="false">
      <alignment horizontal="right" vertical="center" textRotation="0" wrapText="false" indent="0" shrinkToFit="false"/>
      <protection locked="true" hidden="false"/>
    </xf>
    <xf numFmtId="166" fontId="21" fillId="3" borderId="0" xfId="0" applyFont="true" applyBorder="false" applyAlignment="true" applyProtection="false">
      <alignment horizontal="right" vertical="center" textRotation="0" wrapText="false" indent="0" shrinkToFit="false"/>
      <protection locked="true" hidden="false"/>
    </xf>
    <xf numFmtId="164" fontId="23" fillId="0" borderId="0" xfId="0" applyFont="true" applyBorder="false" applyAlignment="true" applyProtection="false">
      <alignment horizontal="center" vertical="top" textRotation="0" wrapText="false" indent="0" shrinkToFit="false"/>
      <protection locked="true" hidden="false"/>
    </xf>
    <xf numFmtId="164" fontId="20" fillId="3" borderId="0" xfId="0" applyFont="true" applyBorder="false" applyAlignment="true" applyProtection="true">
      <alignment horizontal="left" vertical="top" textRotation="0" wrapText="false" indent="0" shrinkToFit="false"/>
      <protection locked="true" hidden="true"/>
    </xf>
    <xf numFmtId="164" fontId="18" fillId="0" borderId="1" xfId="0" applyFont="true" applyBorder="true" applyAlignment="true" applyProtection="false">
      <alignment horizontal="center" vertical="top" textRotation="0" wrapText="true" indent="0" shrinkToFit="false"/>
      <protection locked="true" hidden="false"/>
    </xf>
    <xf numFmtId="164" fontId="18" fillId="0" borderId="1" xfId="0" applyFont="true" applyBorder="true" applyAlignment="true" applyProtection="false">
      <alignment horizontal="right" vertical="top" textRotation="0" wrapText="true" indent="0" shrinkToFit="false"/>
      <protection locked="true" hidden="false"/>
    </xf>
    <xf numFmtId="166" fontId="31" fillId="0" borderId="0" xfId="0" applyFont="true" applyBorder="false" applyAlignment="true" applyProtection="false">
      <alignment horizontal="right" vertical="top" textRotation="0" wrapText="false" indent="0" shrinkToFit="false"/>
      <protection locked="true" hidden="false"/>
    </xf>
    <xf numFmtId="166" fontId="21" fillId="0" borderId="0" xfId="0" applyFont="true" applyBorder="false" applyAlignment="true" applyProtection="false">
      <alignment horizontal="right" vertical="top" textRotation="0" wrapText="false" indent="0" shrinkToFit="false"/>
      <protection locked="true" hidden="false"/>
    </xf>
    <xf numFmtId="164" fontId="32" fillId="0" borderId="0" xfId="0" applyFont="true" applyBorder="false" applyAlignment="true" applyProtection="true">
      <alignment horizontal="left" vertical="top" textRotation="0" wrapText="false" indent="0" shrinkToFit="false"/>
      <protection locked="true" hidden="true"/>
    </xf>
    <xf numFmtId="164" fontId="14" fillId="0" borderId="1" xfId="0" applyFont="true" applyBorder="true" applyAlignment="true" applyProtection="false">
      <alignment horizontal="center" vertical="top" textRotation="0" wrapText="true" indent="0" shrinkToFit="false"/>
      <protection locked="true" hidden="false"/>
    </xf>
    <xf numFmtId="166" fontId="18" fillId="0" borderId="1" xfId="0" applyFont="true" applyBorder="true" applyAlignment="true" applyProtection="false">
      <alignment horizontal="right" vertical="top" textRotation="0" wrapText="false" indent="0" shrinkToFit="false"/>
      <protection locked="true" hidden="false"/>
    </xf>
    <xf numFmtId="165" fontId="19" fillId="0" borderId="0" xfId="0" applyFont="true" applyBorder="false" applyAlignment="true" applyProtection="false">
      <alignment horizontal="general" vertical="top" textRotation="0" wrapText="false" indent="0" shrinkToFit="false"/>
      <protection locked="true" hidden="false"/>
    </xf>
    <xf numFmtId="165" fontId="19" fillId="0" borderId="0" xfId="0" applyFont="true" applyBorder="false" applyAlignment="true" applyProtection="false">
      <alignment horizontal="right" vertical="top" textRotation="0" wrapText="false" indent="0" shrinkToFit="false"/>
      <protection locked="true" hidden="false"/>
    </xf>
    <xf numFmtId="166" fontId="21" fillId="3" borderId="0" xfId="0" applyFont="true" applyBorder="false" applyAlignment="true" applyProtection="false">
      <alignment horizontal="center" vertical="center" textRotation="0" wrapText="false" indent="0" shrinkToFit="false"/>
      <protection locked="true" hidden="false"/>
    </xf>
    <xf numFmtId="166" fontId="32" fillId="0" borderId="0" xfId="0" applyFont="true" applyBorder="false" applyAlignment="true" applyProtection="true">
      <alignment horizontal="left" vertical="top" textRotation="0" wrapText="false" indent="0" shrinkToFit="false"/>
      <protection locked="true" hidden="true"/>
    </xf>
    <xf numFmtId="164" fontId="14" fillId="0" borderId="1" xfId="0" applyFont="true" applyBorder="true" applyAlignment="true" applyProtection="false">
      <alignment horizontal="general" vertical="top" textRotation="0" wrapText="true" indent="0" shrinkToFit="false"/>
      <protection locked="true" hidden="false"/>
    </xf>
    <xf numFmtId="166" fontId="14" fillId="0" borderId="1" xfId="0" applyFont="true" applyBorder="true" applyAlignment="true" applyProtection="false">
      <alignment horizontal="right" vertical="top" textRotation="0" wrapText="false" indent="0" shrinkToFit="false"/>
      <protection locked="true" hidden="false"/>
    </xf>
    <xf numFmtId="165" fontId="19" fillId="0" borderId="3" xfId="0" applyFont="true" applyBorder="true" applyAlignment="true" applyProtection="false">
      <alignment horizontal="left" vertical="top" textRotation="0" wrapText="false" indent="0" shrinkToFit="false"/>
      <protection locked="true" hidden="false"/>
    </xf>
    <xf numFmtId="165" fontId="33" fillId="3" borderId="0" xfId="0" applyFont="true" applyBorder="true" applyAlignment="true" applyProtection="false">
      <alignment horizontal="center" vertical="top" textRotation="0" wrapText="false" indent="0" shrinkToFit="false"/>
      <protection locked="true" hidden="false"/>
    </xf>
    <xf numFmtId="165" fontId="34" fillId="0" borderId="3" xfId="0" applyFont="true" applyBorder="true" applyAlignment="true" applyProtection="false">
      <alignment horizontal="center" vertical="top" textRotation="0" wrapText="false" indent="0" shrinkToFit="false"/>
      <protection locked="true" hidden="false"/>
    </xf>
    <xf numFmtId="166" fontId="19" fillId="4" borderId="1" xfId="0" applyFont="true" applyBorder="true" applyAlignment="true" applyProtection="true">
      <alignment horizontal="right" vertical="top" textRotation="0" wrapText="false" indent="0" shrinkToFit="false"/>
      <protection locked="false" hidden="false"/>
    </xf>
    <xf numFmtId="164" fontId="35" fillId="3" borderId="3" xfId="0" applyFont="true" applyBorder="true" applyAlignment="true" applyProtection="false">
      <alignment horizontal="left" vertical="center" textRotation="0" wrapText="false" indent="0" shrinkToFit="false"/>
      <protection locked="true" hidden="false"/>
    </xf>
    <xf numFmtId="164" fontId="32" fillId="0" borderId="0" xfId="0" applyFont="true" applyBorder="false" applyAlignment="true" applyProtection="false">
      <alignment horizontal="left" vertical="top" textRotation="0" wrapText="false" indent="0" shrinkToFit="false"/>
      <protection locked="true" hidden="false"/>
    </xf>
    <xf numFmtId="164" fontId="19" fillId="3" borderId="0" xfId="0" applyFont="true" applyBorder="false" applyAlignment="true" applyProtection="false">
      <alignment horizontal="center" vertical="top" textRotation="0" wrapText="false" indent="0" shrinkToFit="false"/>
      <protection locked="true" hidden="false"/>
    </xf>
    <xf numFmtId="164" fontId="21" fillId="3" borderId="0" xfId="0" applyFont="true" applyBorder="false" applyAlignment="true" applyProtection="false">
      <alignment horizontal="right" vertical="top" textRotation="0" wrapText="false" indent="0" shrinkToFit="false"/>
      <protection locked="true" hidden="false"/>
    </xf>
    <xf numFmtId="164" fontId="36" fillId="3" borderId="0" xfId="0" applyFont="true" applyBorder="true" applyAlignment="true" applyProtection="false">
      <alignment horizontal="left" vertical="center" textRotation="0" wrapText="true" indent="0" shrinkToFit="false"/>
      <protection locked="true" hidden="false"/>
    </xf>
    <xf numFmtId="164" fontId="36" fillId="3" borderId="3"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false" applyAlignment="true" applyProtection="false">
      <alignment horizontal="center" vertical="top" textRotation="0" wrapText="true" indent="0" shrinkToFit="false"/>
      <protection locked="true" hidden="false"/>
    </xf>
    <xf numFmtId="164" fontId="18" fillId="0" borderId="0" xfId="0" applyFont="true" applyBorder="false" applyAlignment="true" applyProtection="false">
      <alignment horizontal="general" vertical="top" textRotation="0" wrapText="true" indent="0" shrinkToFit="false"/>
      <protection locked="true" hidden="false"/>
    </xf>
    <xf numFmtId="166" fontId="18" fillId="0" borderId="0" xfId="0" applyFont="true" applyBorder="false" applyAlignment="true" applyProtection="false">
      <alignment horizontal="right" vertical="top" textRotation="0" wrapText="false" indent="0" shrinkToFit="false"/>
      <protection locked="true" hidden="false"/>
    </xf>
    <xf numFmtId="164" fontId="37" fillId="0" borderId="0" xfId="0" applyFont="true" applyBorder="true" applyAlignment="true" applyProtection="true">
      <alignment horizontal="left" vertical="top" textRotation="0" wrapText="true" indent="0" shrinkToFit="false"/>
      <protection locked="true" hidden="true"/>
    </xf>
    <xf numFmtId="166" fontId="27" fillId="0" borderId="0" xfId="0" applyFont="true" applyBorder="false" applyAlignment="true" applyProtection="false">
      <alignment horizontal="right" vertical="top" textRotation="0" wrapText="false" indent="0" shrinkToFit="false"/>
      <protection locked="true" hidden="false"/>
    </xf>
    <xf numFmtId="167" fontId="31" fillId="3" borderId="0" xfId="0" applyFont="true" applyBorder="false" applyAlignment="true" applyProtection="false">
      <alignment horizontal="center" vertical="top" textRotation="0" wrapText="false" indent="0" shrinkToFit="false"/>
      <protection locked="true" hidden="false"/>
    </xf>
    <xf numFmtId="164" fontId="31" fillId="3" borderId="0" xfId="0" applyFont="true" applyBorder="false" applyAlignment="true" applyProtection="false">
      <alignment horizontal="general" vertical="top" textRotation="0" wrapText="true" indent="0" shrinkToFit="false"/>
      <protection locked="true" hidden="false"/>
    </xf>
    <xf numFmtId="166" fontId="31" fillId="3" borderId="0" xfId="0" applyFont="true" applyBorder="false" applyAlignment="true" applyProtection="false">
      <alignment horizontal="right" vertical="top" textRotation="0" wrapText="false" indent="0" shrinkToFit="false"/>
      <protection locked="true" hidden="false"/>
    </xf>
    <xf numFmtId="166" fontId="31" fillId="3" borderId="0" xfId="0" applyFont="true" applyBorder="false" applyAlignment="true" applyProtection="false">
      <alignment horizontal="general" vertical="distributed" textRotation="0" wrapText="true" indent="0" shrinkToFit="false"/>
      <protection locked="true" hidden="false"/>
    </xf>
    <xf numFmtId="169" fontId="31" fillId="3" borderId="0" xfId="0" applyFont="true" applyBorder="false" applyAlignment="true" applyProtection="false">
      <alignment horizontal="center" vertical="center" textRotation="0" wrapText="false" indent="0" shrinkToFit="false"/>
      <protection locked="true" hidden="false"/>
    </xf>
    <xf numFmtId="166" fontId="31" fillId="3" borderId="0" xfId="0" applyFont="true" applyBorder="false" applyAlignment="true" applyProtection="false">
      <alignment horizontal="center" vertical="center" textRotation="0" wrapText="false" indent="0" shrinkToFit="false"/>
      <protection locked="true" hidden="false"/>
    </xf>
    <xf numFmtId="169" fontId="31" fillId="3" borderId="0" xfId="0" applyFont="true" applyBorder="false" applyAlignment="true" applyProtection="false">
      <alignment horizontal="right" vertical="top" textRotation="0" wrapText="false" indent="0" shrinkToFit="false"/>
      <protection locked="true" hidden="false"/>
    </xf>
    <xf numFmtId="164" fontId="21" fillId="0" borderId="0" xfId="0" applyFont="true" applyBorder="false" applyAlignment="true" applyProtection="false">
      <alignment horizontal="general" vertical="top" textRotation="0" wrapText="tru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4" fontId="21" fillId="5" borderId="1" xfId="0" applyFont="true" applyBorder="true" applyAlignment="true" applyProtection="false">
      <alignment horizontal="general" vertical="top" textRotation="0" wrapText="true" indent="0" shrinkToFit="false"/>
      <protection locked="true" hidden="false"/>
    </xf>
    <xf numFmtId="166" fontId="21" fillId="5" borderId="1" xfId="0" applyFont="true" applyBorder="true" applyAlignment="true" applyProtection="false">
      <alignment horizontal="center" vertical="center" textRotation="0" wrapText="true" indent="0" shrinkToFit="false"/>
      <protection locked="true" hidden="false"/>
    </xf>
    <xf numFmtId="166" fontId="21" fillId="0" borderId="1" xfId="0" applyFont="true" applyBorder="true" applyAlignment="true" applyProtection="false">
      <alignment horizontal="right" vertical="bottom" textRotation="0" wrapText="false" indent="0" shrinkToFit="false"/>
      <protection locked="true" hidden="false"/>
    </xf>
    <xf numFmtId="164" fontId="21" fillId="3" borderId="0" xfId="0" applyFont="true" applyBorder="false" applyAlignment="true" applyProtection="false">
      <alignment horizontal="general" vertical="bottom" textRotation="0" wrapText="false" indent="0" shrinkToFit="false"/>
      <protection locked="true" hidden="false"/>
    </xf>
    <xf numFmtId="164" fontId="21" fillId="3" borderId="1" xfId="0" applyFont="true" applyBorder="true" applyAlignment="true" applyProtection="false">
      <alignment horizontal="general" vertical="top" textRotation="0" wrapText="true" indent="0" shrinkToFit="false"/>
      <protection locked="true" hidden="false"/>
    </xf>
    <xf numFmtId="164" fontId="21" fillId="6" borderId="1" xfId="0" applyFont="true" applyBorder="true" applyAlignment="true" applyProtection="false">
      <alignment horizontal="general" vertical="top" textRotation="0" wrapText="true" indent="0" shrinkToFit="false"/>
      <protection locked="true" hidden="false"/>
    </xf>
    <xf numFmtId="166" fontId="21" fillId="6" borderId="1" xfId="0" applyFont="true" applyBorder="true" applyAlignment="true" applyProtection="false">
      <alignment horizontal="center" vertical="bottom" textRotation="0" wrapText="false" indent="0" shrinkToFit="false"/>
      <protection locked="true" hidden="false"/>
    </xf>
    <xf numFmtId="164" fontId="19" fillId="3" borderId="1" xfId="0" applyFont="true" applyBorder="true" applyAlignment="true" applyProtection="false">
      <alignment horizontal="center" vertical="center" textRotation="0" wrapText="false" indent="0" shrinkToFit="false"/>
      <protection locked="true" hidden="false"/>
    </xf>
    <xf numFmtId="166" fontId="21" fillId="0" borderId="0" xfId="0" applyFont="true" applyBorder="false" applyAlignment="true" applyProtection="false">
      <alignment horizontal="general" vertical="bottom" textRotation="0" wrapText="false" indent="0" shrinkToFit="false"/>
      <protection locked="true" hidden="false"/>
    </xf>
    <xf numFmtId="164" fontId="39" fillId="0" borderId="0" xfId="0" applyFont="true" applyBorder="false" applyAlignment="true" applyProtection="false">
      <alignment horizontal="center" vertical="center" textRotation="0" wrapText="false" indent="0" shrinkToFit="false"/>
      <protection locked="true" hidden="false"/>
    </xf>
    <xf numFmtId="164" fontId="39" fillId="0" borderId="0" xfId="0" applyFont="true" applyBorder="false" applyAlignment="tru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general" vertical="bottom" textRotation="0" wrapText="true" indent="0" shrinkToFit="false"/>
      <protection locked="true" hidden="false"/>
    </xf>
    <xf numFmtId="164" fontId="23" fillId="0" borderId="0" xfId="0" applyFont="true" applyBorder="false" applyAlignment="true" applyProtection="false">
      <alignment horizontal="general" vertical="bottom" textRotation="0" wrapText="true" indent="0"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8" fontId="19" fillId="0" borderId="0" xfId="0" applyFont="true" applyBorder="true" applyAlignment="true" applyProtection="false">
      <alignment horizontal="left" vertical="center" textRotation="0" wrapText="true" indent="0" shrinkToFit="false"/>
      <protection locked="true" hidden="false"/>
    </xf>
    <xf numFmtId="168" fontId="19" fillId="0" borderId="0" xfId="0" applyFont="true" applyBorder="false" applyAlignment="true" applyProtection="false">
      <alignment horizontal="general" vertical="center" textRotation="0" wrapText="true" indent="0" shrinkToFit="false"/>
      <protection locked="true" hidden="false"/>
    </xf>
    <xf numFmtId="168" fontId="19" fillId="5" borderId="0" xfId="0" applyFont="true" applyBorder="true" applyAlignment="true" applyProtection="true">
      <alignment horizontal="center" vertical="center" textRotation="0" wrapText="true" indent="0" shrinkToFit="false"/>
      <protection locked="false" hidden="false"/>
    </xf>
    <xf numFmtId="164" fontId="28" fillId="0" borderId="1" xfId="0" applyFont="true" applyBorder="true" applyAlignment="true" applyProtection="false">
      <alignment horizontal="center" vertical="center" textRotation="0" wrapText="true" indent="0" shrinkToFit="false"/>
      <protection locked="true" hidden="false"/>
    </xf>
    <xf numFmtId="164" fontId="40" fillId="0" borderId="1" xfId="0" applyFont="true" applyBorder="true" applyAlignment="true" applyProtection="false">
      <alignment horizontal="center" vertical="center" textRotation="0" wrapText="true" indent="0" shrinkToFit="false"/>
      <protection locked="true" hidden="false"/>
    </xf>
    <xf numFmtId="164" fontId="41" fillId="0" borderId="1" xfId="0" applyFont="true" applyBorder="true" applyAlignment="true" applyProtection="false">
      <alignment horizontal="center" vertical="center" textRotation="0" wrapText="true" indent="0" shrinkToFit="false"/>
      <protection locked="true" hidden="false"/>
    </xf>
    <xf numFmtId="164" fontId="23" fillId="0" borderId="0" xfId="0" applyFont="true" applyBorder="false" applyAlignment="true" applyProtection="false">
      <alignment horizontal="center" vertical="center" textRotation="0" wrapText="true" indent="0" shrinkToFit="false"/>
      <protection locked="true" hidden="false"/>
    </xf>
    <xf numFmtId="164" fontId="21" fillId="0" borderId="0" xfId="0" applyFont="true" applyBorder="false" applyAlignment="true" applyProtection="false">
      <alignment horizontal="center" vertical="center" textRotation="0" wrapText="true" indent="0" shrinkToFit="false"/>
      <protection locked="true" hidden="false"/>
    </xf>
    <xf numFmtId="164" fontId="42" fillId="0" borderId="1" xfId="0" applyFont="true" applyBorder="true" applyAlignment="true" applyProtection="false">
      <alignment horizontal="center" vertical="center" textRotation="0" wrapText="true" indent="0" shrinkToFit="false"/>
      <protection locked="true" hidden="false"/>
    </xf>
    <xf numFmtId="164" fontId="43" fillId="0" borderId="1" xfId="0" applyFont="true" applyBorder="true" applyAlignment="true" applyProtection="false">
      <alignment horizontal="center" vertical="center" textRotation="0" wrapText="true" indent="0" shrinkToFit="false"/>
      <protection locked="true" hidden="false"/>
    </xf>
    <xf numFmtId="164" fontId="23" fillId="0" borderId="0" xfId="0" applyFont="true" applyBorder="true" applyAlignment="true" applyProtection="false">
      <alignment horizontal="left" vertical="bottom" textRotation="0" wrapText="true" indent="0" shrinkToFit="false"/>
      <protection locked="true" hidden="false"/>
    </xf>
    <xf numFmtId="164" fontId="21" fillId="0" borderId="0" xfId="0" applyFont="true" applyBorder="false" applyAlignment="true" applyProtection="false">
      <alignment horizontal="center" vertical="bottom" textRotation="0" wrapText="true" indent="0" shrinkToFit="false"/>
      <protection locked="true" hidden="false"/>
    </xf>
    <xf numFmtId="170" fontId="21" fillId="0" borderId="1" xfId="0" applyFont="true" applyBorder="true" applyAlignment="true" applyProtection="false">
      <alignment horizontal="center" vertical="bottom" textRotation="0" wrapText="true" indent="0" shrinkToFit="false"/>
      <protection locked="true" hidden="false"/>
    </xf>
    <xf numFmtId="166" fontId="23" fillId="0" borderId="1" xfId="0" applyFont="true" applyBorder="true" applyAlignment="true" applyProtection="false">
      <alignment horizontal="general" vertical="bottom" textRotation="0" wrapText="true" indent="0" shrinkToFit="false"/>
      <protection locked="true" hidden="false"/>
    </xf>
    <xf numFmtId="166" fontId="21" fillId="0" borderId="1" xfId="0" applyFont="true" applyBorder="true" applyAlignment="true" applyProtection="false">
      <alignment horizontal="general" vertical="bottom" textRotation="0" wrapText="true" indent="0" shrinkToFit="false"/>
      <protection locked="true" hidden="false"/>
    </xf>
    <xf numFmtId="166" fontId="23" fillId="0" borderId="0" xfId="0" applyFont="true" applyBorder="false" applyAlignment="true" applyProtection="false">
      <alignment horizontal="general" vertical="bottom" textRotation="0" wrapText="true" indent="0" shrinkToFit="false"/>
      <protection locked="true" hidden="false"/>
    </xf>
    <xf numFmtId="166" fontId="21" fillId="0" borderId="0" xfId="0" applyFont="true" applyBorder="false" applyAlignment="true" applyProtection="false">
      <alignment horizontal="general" vertical="bottom" textRotation="0" wrapText="true" indent="0" shrinkToFit="false"/>
      <protection locked="true" hidden="false"/>
    </xf>
    <xf numFmtId="166" fontId="28" fillId="5" borderId="1" xfId="0" applyFont="true" applyBorder="true" applyAlignment="true" applyProtection="false">
      <alignment horizontal="center" vertical="top" textRotation="0" wrapText="false" indent="0" shrinkToFit="false"/>
      <protection locked="true" hidden="false"/>
    </xf>
    <xf numFmtId="166" fontId="28" fillId="5" borderId="1" xfId="0" applyFont="true" applyBorder="true" applyAlignment="true" applyProtection="false">
      <alignment horizontal="right" vertical="top" textRotation="0" wrapText="false" indent="0" shrinkToFit="false"/>
      <protection locked="true" hidden="false"/>
    </xf>
    <xf numFmtId="166" fontId="18" fillId="3" borderId="1"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false" applyAlignment="true" applyProtection="true">
      <alignment horizontal="general" vertical="bottom" textRotation="0" wrapText="true" indent="0" shrinkToFit="false"/>
      <protection locked="true" hidden="true"/>
    </xf>
    <xf numFmtId="164" fontId="21" fillId="0" borderId="1" xfId="0" applyFont="true" applyBorder="true" applyAlignment="true" applyProtection="true">
      <alignment horizontal="general" vertical="bottom" textRotation="0" wrapText="true" indent="0" shrinkToFit="false"/>
      <protection locked="true" hidden="true"/>
    </xf>
    <xf numFmtId="166" fontId="21" fillId="0" borderId="1" xfId="0" applyFont="true" applyBorder="true" applyAlignment="true" applyProtection="true">
      <alignment horizontal="general" vertical="bottom" textRotation="0" wrapText="true" indent="0" shrinkToFit="false"/>
      <protection locked="true" hidden="true"/>
    </xf>
    <xf numFmtId="166" fontId="21" fillId="0" borderId="1" xfId="0" applyFont="true" applyBorder="true" applyAlignment="true" applyProtection="true">
      <alignment horizontal="center" vertical="bottom" textRotation="0" wrapText="true" indent="0" shrinkToFit="false"/>
      <protection locked="true" hidden="true"/>
    </xf>
    <xf numFmtId="164" fontId="21" fillId="3" borderId="0" xfId="0" applyFont="true" applyBorder="fals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8" fillId="7" borderId="4" xfId="0" applyFont="true" applyBorder="true" applyAlignment="true" applyProtection="false">
      <alignment horizontal="center" vertical="bottom" textRotation="0" wrapText="true" indent="0" shrinkToFit="false"/>
      <protection locked="true" hidden="false"/>
    </xf>
    <xf numFmtId="164" fontId="0" fillId="0" borderId="4" xfId="0" applyFont="true" applyBorder="true" applyAlignment="true" applyProtection="false">
      <alignment horizontal="general" vertical="bottom" textRotation="0" wrapText="true" indent="0" shrinkToFit="false"/>
      <protection locked="true" hidden="false"/>
    </xf>
    <xf numFmtId="164" fontId="44" fillId="0" borderId="4" xfId="0" applyFont="true" applyBorder="true" applyAlignment="true" applyProtection="false">
      <alignment horizontal="general" vertical="bottom" textRotation="0" wrapText="true" indent="0" shrinkToFit="false"/>
      <protection locked="true" hidden="false"/>
    </xf>
    <xf numFmtId="164" fontId="44" fillId="0" borderId="0" xfId="0" applyFont="true" applyBorder="false" applyAlignment="true" applyProtection="false">
      <alignment horizontal="general" vertical="bottom" textRotation="0" wrapText="false" indent="0" shrinkToFit="false"/>
      <protection locked="true" hidden="false"/>
    </xf>
    <xf numFmtId="164" fontId="0" fillId="8" borderId="4" xfId="0" applyFont="true" applyBorder="true" applyAlignment="true" applyProtection="false">
      <alignment horizontal="general" vertical="bottom" textRotation="0" wrapText="true" indent="0" shrinkToFit="false"/>
      <protection locked="true" hidden="false"/>
    </xf>
    <xf numFmtId="164" fontId="0" fillId="8" borderId="0" xfId="0" applyFont="false" applyBorder="false" applyAlignment="true" applyProtection="false">
      <alignment horizontal="general" vertical="bottom" textRotation="0" wrapText="false" indent="0" shrinkToFit="false"/>
      <protection locked="true" hidden="false"/>
    </xf>
  </cellXfs>
  <cellStyles count="17">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Normal 3" xfId="21"/>
    <cellStyle name="Normal 4" xfId="22"/>
    <cellStyle name="Normal 4 2" xfId="23"/>
    <cellStyle name="Percent 2" xfId="24"/>
    <cellStyle name="Pivot Table Category" xfId="25"/>
    <cellStyle name="Pivot Table Corner" xfId="26"/>
    <cellStyle name="Pivot Table Field" xfId="27"/>
    <cellStyle name="Pivot Table Result" xfId="28"/>
    <cellStyle name="Pivot Table Title" xfId="29"/>
    <cellStyle name="Pivot Table Value" xfId="30"/>
  </cellStyles>
  <dxfs count="2">
    <dxf>
      <fill>
        <patternFill>
          <bgColor rgb="FFC00000"/>
        </patternFill>
      </fill>
    </dxf>
    <dxf>
      <font>
        <color rgb="FF9C0006"/>
      </font>
      <fill>
        <patternFill>
          <bgColor rgb="FFFFC7CE"/>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CCCCC"/>
      <rgbColor rgb="FF808080"/>
      <rgbColor rgb="FF9999FF"/>
      <rgbColor rgb="FF993366"/>
      <rgbColor rgb="FFFDEADA"/>
      <rgbColor rgb="FFCCFFFF"/>
      <rgbColor rgb="FF660066"/>
      <rgbColor rgb="FFFF8080"/>
      <rgbColor rgb="FF0066CC"/>
      <rgbColor rgb="FFD9D9D9"/>
      <rgbColor rgb="FF000080"/>
      <rgbColor rgb="FFFF00FF"/>
      <rgbColor rgb="FFFFFF00"/>
      <rgbColor rgb="FF00FFFF"/>
      <rgbColor rgb="FF800080"/>
      <rgbColor rgb="FFC00000"/>
      <rgbColor rgb="FF008080"/>
      <rgbColor rgb="FF0000FF"/>
      <rgbColor rgb="FF00CCFF"/>
      <rgbColor rgb="FFCCFFFF"/>
      <rgbColor rgb="FFF2DCDB"/>
      <rgbColor rgb="FFFFFF99"/>
      <rgbColor rgb="FF99CCFF"/>
      <rgbColor rgb="FFE6B9B8"/>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ro" TargetMode="Externa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26" activeCellId="0" sqref="C26"/>
    </sheetView>
  </sheetViews>
  <sheetFormatPr defaultColWidth="8.89453125" defaultRowHeight="12" zeroHeight="false" outlineLevelRow="0" outlineLevelCol="0"/>
  <cols>
    <col collapsed="false" customWidth="true" hidden="false" outlineLevel="0" max="1" min="1" style="1" width="3.67"/>
    <col collapsed="false" customWidth="true" hidden="false" outlineLevel="0" max="2" min="2" style="1" width="22"/>
    <col collapsed="false" customWidth="false" hidden="false" outlineLevel="0" max="4" min="3" style="1" width="8.89"/>
    <col collapsed="false" customWidth="true" hidden="false" outlineLevel="0" max="5" min="5" style="1" width="14.55"/>
    <col collapsed="false" customWidth="true" hidden="false" outlineLevel="0" max="6" min="6" style="1" width="4.66"/>
    <col collapsed="false" customWidth="false" hidden="false" outlineLevel="0" max="10" min="7" style="1" width="8.89"/>
    <col collapsed="false" customWidth="true" hidden="false" outlineLevel="0" max="11" min="11" style="1" width="12.56"/>
    <col collapsed="false" customWidth="true" hidden="false" outlineLevel="0" max="12" min="12" style="1" width="11.34"/>
    <col collapsed="false" customWidth="false" hidden="false" outlineLevel="0" max="16384" min="13" style="1" width="8.89"/>
  </cols>
  <sheetData>
    <row r="1" customFormat="false" ht="12" hidden="false" customHeight="true" outlineLevel="0" collapsed="false">
      <c r="A1" s="2" t="s">
        <v>0</v>
      </c>
    </row>
    <row r="3" customFormat="false" ht="15" hidden="false" customHeight="true" outlineLevel="0" collapsed="false">
      <c r="A3" s="3"/>
      <c r="B3" s="1" t="s">
        <v>1</v>
      </c>
    </row>
    <row r="4" customFormat="false" ht="15" hidden="false" customHeight="true" outlineLevel="0" collapsed="false">
      <c r="A4" s="3"/>
      <c r="B4" s="1" t="s">
        <v>2</v>
      </c>
    </row>
    <row r="5" customFormat="false" ht="23.25" hidden="false" customHeight="true" outlineLevel="0" collapsed="false">
      <c r="A5" s="3"/>
      <c r="B5" s="4" t="s">
        <v>3</v>
      </c>
      <c r="C5" s="4"/>
      <c r="D5" s="4"/>
      <c r="E5" s="4"/>
      <c r="F5" s="4"/>
      <c r="G5" s="4"/>
      <c r="H5" s="4"/>
      <c r="I5" s="4"/>
      <c r="J5" s="4"/>
      <c r="K5" s="4"/>
      <c r="L5" s="4"/>
      <c r="M5" s="4"/>
      <c r="N5" s="4"/>
      <c r="O5" s="3"/>
    </row>
    <row r="6" customFormat="false" ht="12" hidden="false" customHeight="true" outlineLevel="0" collapsed="false">
      <c r="A6" s="3"/>
      <c r="B6" s="5"/>
      <c r="C6" s="5"/>
      <c r="D6" s="5"/>
      <c r="E6" s="5"/>
      <c r="F6" s="5"/>
      <c r="G6" s="5"/>
      <c r="H6" s="5"/>
      <c r="I6" s="5"/>
      <c r="J6" s="5"/>
      <c r="K6" s="5"/>
      <c r="L6" s="5"/>
      <c r="M6" s="5"/>
      <c r="N6" s="5"/>
      <c r="O6" s="3"/>
    </row>
    <row r="7" s="8" customFormat="true" ht="12" hidden="false" customHeight="true" outlineLevel="0" collapsed="false">
      <c r="A7" s="6"/>
      <c r="B7" s="7" t="s">
        <v>4</v>
      </c>
      <c r="C7" s="7"/>
      <c r="D7" s="7"/>
      <c r="E7" s="7"/>
      <c r="F7" s="7"/>
      <c r="G7" s="7"/>
      <c r="H7" s="7"/>
      <c r="I7" s="7"/>
      <c r="J7" s="7"/>
      <c r="K7" s="7"/>
      <c r="L7" s="7"/>
      <c r="M7" s="7"/>
      <c r="N7" s="7"/>
      <c r="O7" s="7"/>
    </row>
    <row r="8" customFormat="false" ht="25.5" hidden="false" customHeight="true" outlineLevel="0" collapsed="false">
      <c r="A8" s="3"/>
      <c r="B8" s="4" t="s">
        <v>5</v>
      </c>
      <c r="C8" s="4"/>
      <c r="D8" s="4"/>
      <c r="E8" s="4"/>
      <c r="F8" s="4"/>
      <c r="G8" s="4"/>
      <c r="H8" s="4"/>
      <c r="I8" s="4"/>
      <c r="J8" s="4"/>
      <c r="K8" s="4"/>
      <c r="L8" s="4"/>
      <c r="M8" s="4"/>
      <c r="N8" s="4"/>
      <c r="O8" s="3"/>
    </row>
    <row r="9" customFormat="false" ht="12" hidden="false" customHeight="true" outlineLevel="0" collapsed="false">
      <c r="B9" s="1" t="s">
        <v>6</v>
      </c>
    </row>
    <row r="10" customFormat="false" ht="12" hidden="false" customHeight="true" outlineLevel="0" collapsed="false">
      <c r="B10" s="1" t="s">
        <v>7</v>
      </c>
    </row>
    <row r="12" customFormat="false" ht="18" hidden="false" customHeight="true" outlineLevel="0" collapsed="false">
      <c r="B12" s="2" t="s">
        <v>8</v>
      </c>
      <c r="C12" s="9" t="s">
        <v>9</v>
      </c>
      <c r="D12" s="10" t="n">
        <v>4.9764</v>
      </c>
      <c r="E12" s="11" t="s">
        <v>10</v>
      </c>
    </row>
    <row r="13" customFormat="false" ht="18" hidden="false" customHeight="true" outlineLevel="0" collapsed="false">
      <c r="B13" s="12" t="s">
        <v>11</v>
      </c>
      <c r="C13" s="12"/>
      <c r="D13" s="12"/>
      <c r="E13" s="12"/>
      <c r="F13" s="12"/>
      <c r="G13" s="12"/>
      <c r="H13" s="12"/>
      <c r="I13" s="12"/>
      <c r="J13" s="12"/>
      <c r="K13" s="12"/>
      <c r="L13" s="12"/>
      <c r="M13" s="12"/>
      <c r="N13" s="12"/>
      <c r="O13" s="12"/>
      <c r="P13" s="12"/>
    </row>
    <row r="15" customFormat="false" ht="12" hidden="false" customHeight="true" outlineLevel="0" collapsed="false">
      <c r="B15" s="7" t="s">
        <v>12</v>
      </c>
      <c r="C15" s="7"/>
      <c r="D15" s="4" t="s">
        <v>13</v>
      </c>
      <c r="E15" s="4"/>
      <c r="F15" s="4"/>
      <c r="G15" s="4"/>
      <c r="H15" s="4"/>
      <c r="I15" s="4"/>
      <c r="J15" s="4"/>
      <c r="K15" s="4"/>
      <c r="L15" s="4"/>
      <c r="M15" s="4"/>
      <c r="N15" s="4"/>
      <c r="O15" s="4"/>
    </row>
    <row r="16" customFormat="false" ht="12" hidden="false" customHeight="true" outlineLevel="0" collapsed="false">
      <c r="B16" s="13"/>
      <c r="C16" s="13"/>
      <c r="D16" s="5"/>
      <c r="E16" s="5"/>
      <c r="F16" s="5"/>
      <c r="G16" s="5"/>
      <c r="H16" s="5"/>
      <c r="I16" s="5"/>
      <c r="J16" s="5"/>
      <c r="K16" s="5"/>
      <c r="L16" s="5"/>
      <c r="M16" s="5"/>
      <c r="N16" s="5"/>
      <c r="O16" s="5"/>
    </row>
    <row r="18" customFormat="false" ht="16.5" hidden="false" customHeight="true" outlineLevel="0" collapsed="false">
      <c r="A18" s="6"/>
      <c r="B18" s="7" t="s">
        <v>14</v>
      </c>
      <c r="C18" s="7"/>
      <c r="D18" s="7"/>
      <c r="E18" s="7"/>
      <c r="F18" s="7"/>
      <c r="G18" s="7"/>
      <c r="H18" s="7"/>
      <c r="I18" s="7"/>
      <c r="J18" s="7"/>
      <c r="K18" s="7"/>
      <c r="L18" s="7"/>
      <c r="M18" s="7"/>
      <c r="N18" s="7"/>
      <c r="O18" s="7"/>
    </row>
    <row r="19" customFormat="false" ht="21" hidden="false" customHeight="true" outlineLevel="0" collapsed="false">
      <c r="B19" s="14" t="s">
        <v>15</v>
      </c>
      <c r="C19" s="14"/>
      <c r="D19" s="14"/>
      <c r="E19" s="14"/>
      <c r="F19" s="14"/>
      <c r="G19" s="14"/>
      <c r="H19" s="14"/>
      <c r="I19" s="14"/>
      <c r="J19" s="14"/>
      <c r="K19" s="14"/>
      <c r="L19" s="14"/>
      <c r="M19" s="14"/>
      <c r="N19" s="14"/>
      <c r="O19" s="14"/>
    </row>
    <row r="21" customFormat="false" ht="12" hidden="false" customHeight="true" outlineLevel="0" collapsed="false">
      <c r="A21" s="6"/>
      <c r="B21" s="7" t="s">
        <v>16</v>
      </c>
      <c r="C21" s="7"/>
      <c r="D21" s="7"/>
      <c r="E21" s="7"/>
      <c r="F21" s="7"/>
      <c r="G21" s="7"/>
      <c r="H21" s="7"/>
      <c r="I21" s="7"/>
      <c r="J21" s="7"/>
      <c r="K21" s="7"/>
      <c r="L21" s="7"/>
      <c r="M21" s="7"/>
      <c r="N21" s="7"/>
      <c r="O21" s="7"/>
    </row>
    <row r="22" customFormat="false" ht="12" hidden="false" customHeight="true" outlineLevel="0" collapsed="false">
      <c r="A22" s="6"/>
      <c r="B22" s="15"/>
      <c r="C22" s="15"/>
      <c r="D22" s="15"/>
      <c r="E22" s="15"/>
      <c r="F22" s="15"/>
      <c r="G22" s="15"/>
      <c r="H22" s="15"/>
      <c r="I22" s="15"/>
      <c r="J22" s="15"/>
      <c r="K22" s="15"/>
      <c r="L22" s="15"/>
      <c r="M22" s="15"/>
      <c r="N22" s="15"/>
      <c r="O22" s="15"/>
    </row>
    <row r="23" s="16" customFormat="true" ht="12" hidden="false" customHeight="true" outlineLevel="0" collapsed="false">
      <c r="B23" s="17"/>
    </row>
  </sheetData>
  <sheetProtection algorithmName="SHA-512" hashValue="yULZOop8EKYvGghlblkRRCnza3gA9e4IBkVJubmYOjIIqIbZkk9Ne6NPpaOiesGMk3hHlpSrQNXvfIB0+rbqqA==" saltValue="vy4pId/LZ54qdSDpxWKDog==" spinCount="100000" sheet="true" objects="true" scenarios="true"/>
  <mergeCells count="9">
    <mergeCell ref="B5:N5"/>
    <mergeCell ref="B7:O7"/>
    <mergeCell ref="B8:N8"/>
    <mergeCell ref="B13:P13"/>
    <mergeCell ref="B15:C15"/>
    <mergeCell ref="D15:O15"/>
    <mergeCell ref="B18:O18"/>
    <mergeCell ref="B19:O19"/>
    <mergeCell ref="B21:O21"/>
  </mergeCells>
  <hyperlinks>
    <hyperlink ref="B13" r:id="rId1" display="https://commission.europa.eu/funding-tenders/procedures-guidelines-tenders/information-contractors-and-beneficiaries/exchange-rate-inforeuro_ro"/>
  </hyperlinks>
  <printOptions headings="false" gridLines="false" gridLinesSet="true" horizontalCentered="false" verticalCentered="false"/>
  <pageMargins left="0.25" right="0.25" top="0.5" bottom="0.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C29" activeCellId="0" sqref="C29"/>
    </sheetView>
  </sheetViews>
  <sheetFormatPr defaultColWidth="9.328125" defaultRowHeight="12" zeroHeight="false" outlineLevelRow="0" outlineLevelCol="0"/>
  <cols>
    <col collapsed="false" customWidth="true" hidden="false" outlineLevel="0" max="1" min="1" style="18" width="5.34"/>
    <col collapsed="false" customWidth="true" hidden="false" outlineLevel="0" max="2" min="2" style="19" width="19.89"/>
    <col collapsed="false" customWidth="true" hidden="false" outlineLevel="0" max="3" min="3" style="20" width="15.34"/>
    <col collapsed="false" customWidth="true" hidden="false" outlineLevel="0" max="4" min="4" style="20" width="13.11"/>
    <col collapsed="false" customWidth="true" hidden="false" outlineLevel="0" max="5" min="5" style="20" width="14.89"/>
    <col collapsed="false" customWidth="true" hidden="false" outlineLevel="0" max="6" min="6" style="20" width="16.33"/>
    <col collapsed="false" customWidth="true" hidden="false" outlineLevel="0" max="7" min="7" style="20" width="15.34"/>
    <col collapsed="false" customWidth="true" hidden="false" outlineLevel="0" max="8" min="8" style="20" width="14"/>
    <col collapsed="false" customWidth="true" hidden="false" outlineLevel="0" max="9" min="9" style="20" width="13.89"/>
    <col collapsed="false" customWidth="true" hidden="false" outlineLevel="0" max="10" min="10" style="21" width="12"/>
    <col collapsed="false" customWidth="true" hidden="false" outlineLevel="0" max="11" min="11" style="21" width="17.11"/>
    <col collapsed="false" customWidth="true" hidden="false" outlineLevel="0" max="12" min="12" style="22" width="11.89"/>
    <col collapsed="false" customWidth="false" hidden="false" outlineLevel="0" max="16384" min="13" style="23" width="9.33"/>
  </cols>
  <sheetData>
    <row r="1" customFormat="false" ht="24" hidden="false" customHeight="true" outlineLevel="0" collapsed="false">
      <c r="A1" s="24" t="s">
        <v>17</v>
      </c>
      <c r="B1" s="24"/>
      <c r="C1" s="24"/>
      <c r="D1" s="24"/>
      <c r="E1" s="24"/>
      <c r="F1" s="24"/>
      <c r="G1" s="24"/>
      <c r="H1" s="24"/>
      <c r="I1" s="24"/>
      <c r="J1" s="24"/>
      <c r="K1" s="24"/>
    </row>
    <row r="2" customFormat="false" ht="12" hidden="false" customHeight="true" outlineLevel="0" collapsed="false">
      <c r="A2" s="24"/>
      <c r="B2" s="25"/>
      <c r="C2" s="26"/>
      <c r="D2" s="26"/>
      <c r="E2" s="26"/>
      <c r="F2" s="26"/>
      <c r="G2" s="26"/>
      <c r="H2" s="26"/>
      <c r="I2" s="26"/>
      <c r="J2" s="27"/>
      <c r="K2" s="27"/>
    </row>
    <row r="3" customFormat="false" ht="21" hidden="false" customHeight="true" outlineLevel="0" collapsed="false">
      <c r="A3" s="28" t="s">
        <v>18</v>
      </c>
      <c r="B3" s="29" t="s">
        <v>19</v>
      </c>
      <c r="C3" s="30" t="s">
        <v>20</v>
      </c>
      <c r="D3" s="30"/>
      <c r="E3" s="30" t="s">
        <v>21</v>
      </c>
      <c r="F3" s="30" t="s">
        <v>22</v>
      </c>
      <c r="G3" s="30"/>
      <c r="H3" s="30" t="s">
        <v>23</v>
      </c>
      <c r="I3" s="30" t="s">
        <v>24</v>
      </c>
      <c r="J3" s="27"/>
      <c r="K3" s="27"/>
    </row>
    <row r="4" customFormat="false" ht="73.5" hidden="false" customHeight="true" outlineLevel="0" collapsed="false">
      <c r="A4" s="28"/>
      <c r="B4" s="28"/>
      <c r="C4" s="30" t="s">
        <v>25</v>
      </c>
      <c r="D4" s="30" t="s">
        <v>26</v>
      </c>
      <c r="E4" s="30"/>
      <c r="F4" s="30" t="s">
        <v>27</v>
      </c>
      <c r="G4" s="30" t="s">
        <v>28</v>
      </c>
      <c r="H4" s="30"/>
      <c r="I4" s="30"/>
      <c r="J4" s="31" t="s">
        <v>29</v>
      </c>
      <c r="K4" s="31" t="s">
        <v>30</v>
      </c>
      <c r="L4" s="32"/>
    </row>
    <row r="5" customFormat="false" ht="21.75" hidden="false" customHeight="true" outlineLevel="0" collapsed="false">
      <c r="A5" s="33" t="s">
        <v>31</v>
      </c>
      <c r="B5" s="34" t="s">
        <v>32</v>
      </c>
      <c r="C5" s="34"/>
      <c r="D5" s="34"/>
      <c r="E5" s="34"/>
      <c r="F5" s="34"/>
      <c r="G5" s="34"/>
      <c r="H5" s="34"/>
      <c r="I5" s="34"/>
      <c r="J5" s="27"/>
      <c r="K5" s="27"/>
      <c r="L5" s="35"/>
    </row>
    <row r="6" customFormat="false" ht="60.75" hidden="false" customHeight="true" outlineLevel="0" collapsed="false">
      <c r="A6" s="36" t="s">
        <v>33</v>
      </c>
      <c r="B6" s="37" t="s">
        <v>34</v>
      </c>
      <c r="C6" s="38" t="n">
        <v>1899744</v>
      </c>
      <c r="D6" s="38" t="n">
        <v>398946.24</v>
      </c>
      <c r="E6" s="39" t="n">
        <f aca="false">C6+D6</f>
        <v>2298690.24</v>
      </c>
      <c r="F6" s="38" t="n">
        <v>0</v>
      </c>
      <c r="G6" s="38" t="n">
        <v>0</v>
      </c>
      <c r="H6" s="39" t="n">
        <f aca="false">F6+G6</f>
        <v>0</v>
      </c>
      <c r="I6" s="39" t="n">
        <f aca="false">E6+H6</f>
        <v>2298690.24</v>
      </c>
      <c r="J6" s="40" t="s">
        <v>35</v>
      </c>
      <c r="K6" s="40" t="s">
        <v>36</v>
      </c>
      <c r="L6" s="35"/>
    </row>
    <row r="7" customFormat="false" ht="78" hidden="false" customHeight="true" outlineLevel="0" collapsed="false">
      <c r="A7" s="36" t="s">
        <v>37</v>
      </c>
      <c r="B7" s="37" t="s">
        <v>38</v>
      </c>
      <c r="C7" s="38" t="n">
        <v>0</v>
      </c>
      <c r="D7" s="38" t="n">
        <v>0</v>
      </c>
      <c r="E7" s="39" t="n">
        <f aca="false">C7+D7</f>
        <v>0</v>
      </c>
      <c r="F7" s="38" t="n">
        <v>0</v>
      </c>
      <c r="G7" s="38" t="n">
        <v>0</v>
      </c>
      <c r="H7" s="39" t="n">
        <f aca="false">F7+G7</f>
        <v>0</v>
      </c>
      <c r="I7" s="39" t="n">
        <f aca="false">E7+H7</f>
        <v>0</v>
      </c>
      <c r="J7" s="40" t="s">
        <v>39</v>
      </c>
      <c r="K7" s="40" t="s">
        <v>40</v>
      </c>
      <c r="L7" s="41" t="str">
        <f aca="false">IF(E7&gt;E28*10%,"!!! Atentie prag","")</f>
        <v/>
      </c>
    </row>
    <row r="8" customFormat="false" ht="61.5" hidden="false" customHeight="true" outlineLevel="0" collapsed="false">
      <c r="A8" s="36" t="s">
        <v>41</v>
      </c>
      <c r="B8" s="37" t="s">
        <v>42</v>
      </c>
      <c r="C8" s="38" t="n">
        <v>0</v>
      </c>
      <c r="D8" s="38" t="n">
        <v>0</v>
      </c>
      <c r="E8" s="39" t="n">
        <f aca="false">C8+D81</f>
        <v>0</v>
      </c>
      <c r="F8" s="38" t="n">
        <v>0</v>
      </c>
      <c r="G8" s="38" t="n">
        <v>0</v>
      </c>
      <c r="H8" s="39" t="n">
        <f aca="false">F8+G8</f>
        <v>0</v>
      </c>
      <c r="I8" s="39" t="n">
        <f aca="false">E8+H8</f>
        <v>0</v>
      </c>
      <c r="J8" s="40" t="s">
        <v>43</v>
      </c>
      <c r="K8" s="40" t="s">
        <v>44</v>
      </c>
      <c r="L8" s="35"/>
    </row>
    <row r="9" s="46" customFormat="true" ht="22.5" hidden="false" customHeight="true" outlineLevel="0" collapsed="false">
      <c r="A9" s="42"/>
      <c r="B9" s="43" t="s">
        <v>45</v>
      </c>
      <c r="C9" s="44" t="n">
        <f aca="false">SUM(C6:C8)</f>
        <v>1899744</v>
      </c>
      <c r="D9" s="44" t="n">
        <f aca="false">SUM(D6:D8)</f>
        <v>398946.24</v>
      </c>
      <c r="E9" s="44" t="n">
        <f aca="false">SUM(E6:E8)</f>
        <v>2298690.24</v>
      </c>
      <c r="F9" s="44" t="n">
        <f aca="false">SUM(F6:F8)</f>
        <v>0</v>
      </c>
      <c r="G9" s="44" t="n">
        <f aca="false">SUM(G6:G8)</f>
        <v>0</v>
      </c>
      <c r="H9" s="44" t="n">
        <f aca="false">SUM(H6:H8)</f>
        <v>0</v>
      </c>
      <c r="I9" s="44" t="n">
        <f aca="false">SUM(I6:I8)</f>
        <v>2298690.24</v>
      </c>
      <c r="J9" s="45"/>
      <c r="K9" s="45"/>
      <c r="L9" s="35"/>
    </row>
    <row r="10" customFormat="false" ht="21.75" hidden="false" customHeight="true" outlineLevel="0" collapsed="false">
      <c r="A10" s="33" t="s">
        <v>46</v>
      </c>
      <c r="B10" s="34" t="s">
        <v>47</v>
      </c>
      <c r="C10" s="34"/>
      <c r="D10" s="34"/>
      <c r="E10" s="34"/>
      <c r="F10" s="34"/>
      <c r="G10" s="34"/>
      <c r="H10" s="34"/>
      <c r="I10" s="34"/>
      <c r="J10" s="27"/>
      <c r="K10" s="27"/>
      <c r="L10" s="35"/>
    </row>
    <row r="11" customFormat="false" ht="96.75" hidden="false" customHeight="true" outlineLevel="0" collapsed="false">
      <c r="A11" s="36" t="s">
        <v>48</v>
      </c>
      <c r="B11" s="37" t="s">
        <v>49</v>
      </c>
      <c r="C11" s="38" t="n">
        <v>5000</v>
      </c>
      <c r="D11" s="38" t="n">
        <v>1050</v>
      </c>
      <c r="E11" s="39" t="n">
        <f aca="false">C11+D11</f>
        <v>6050</v>
      </c>
      <c r="F11" s="38" t="n">
        <v>0</v>
      </c>
      <c r="G11" s="38" t="n">
        <v>0</v>
      </c>
      <c r="H11" s="39" t="n">
        <f aca="false">F11+G11</f>
        <v>0</v>
      </c>
      <c r="I11" s="39" t="n">
        <f aca="false">E11+H11</f>
        <v>6050</v>
      </c>
      <c r="J11" s="40" t="s">
        <v>50</v>
      </c>
      <c r="K11" s="40" t="s">
        <v>51</v>
      </c>
      <c r="L11" s="47" t="str">
        <f aca="false">IF(E11&gt;E28*5%,"!!! Atentie prag 5%","")</f>
        <v/>
      </c>
      <c r="M11" s="47" t="str">
        <f aca="false">IF(E11&gt;10000*Instructiuni!D12,"!!! Atentie prag 10000 euro","")</f>
        <v/>
      </c>
    </row>
    <row r="12" s="46" customFormat="true" ht="22.5" hidden="false" customHeight="true" outlineLevel="0" collapsed="false">
      <c r="A12" s="42"/>
      <c r="B12" s="43" t="s">
        <v>52</v>
      </c>
      <c r="C12" s="44" t="n">
        <f aca="false">C11</f>
        <v>5000</v>
      </c>
      <c r="D12" s="44" t="n">
        <f aca="false">D11</f>
        <v>1050</v>
      </c>
      <c r="E12" s="44" t="n">
        <f aca="false">E11</f>
        <v>6050</v>
      </c>
      <c r="F12" s="44" t="n">
        <f aca="false">F11</f>
        <v>0</v>
      </c>
      <c r="G12" s="44" t="n">
        <f aca="false">G11</f>
        <v>0</v>
      </c>
      <c r="H12" s="44" t="n">
        <f aca="false">H11</f>
        <v>0</v>
      </c>
      <c r="I12" s="44" t="n">
        <f aca="false">I11</f>
        <v>6050</v>
      </c>
      <c r="J12" s="45"/>
      <c r="K12" s="45"/>
      <c r="L12" s="35"/>
    </row>
    <row r="13" customFormat="false" ht="20.25" hidden="false" customHeight="true" outlineLevel="0" collapsed="false">
      <c r="A13" s="33" t="s">
        <v>53</v>
      </c>
      <c r="B13" s="34" t="s">
        <v>54</v>
      </c>
      <c r="C13" s="34"/>
      <c r="D13" s="34"/>
      <c r="E13" s="34"/>
      <c r="F13" s="34"/>
      <c r="G13" s="34"/>
      <c r="H13" s="34"/>
      <c r="I13" s="34"/>
      <c r="J13" s="48"/>
      <c r="K13" s="48"/>
      <c r="L13" s="35"/>
    </row>
    <row r="14" customFormat="false" ht="61.5" hidden="false" customHeight="true" outlineLevel="0" collapsed="false">
      <c r="A14" s="49" t="s">
        <v>55</v>
      </c>
      <c r="B14" s="50" t="s">
        <v>56</v>
      </c>
      <c r="C14" s="38" t="n">
        <v>90000</v>
      </c>
      <c r="D14" s="38" t="n">
        <v>18900</v>
      </c>
      <c r="E14" s="51" t="n">
        <f aca="false">C14+D14</f>
        <v>108900</v>
      </c>
      <c r="F14" s="38" t="n">
        <v>45000</v>
      </c>
      <c r="G14" s="38" t="n">
        <v>9450</v>
      </c>
      <c r="H14" s="51" t="n">
        <f aca="false">F14+G14</f>
        <v>54450</v>
      </c>
      <c r="I14" s="51" t="n">
        <f aca="false">E14+H14</f>
        <v>163350</v>
      </c>
      <c r="J14" s="48" t="s">
        <v>57</v>
      </c>
      <c r="K14" s="48" t="s">
        <v>58</v>
      </c>
      <c r="L14" s="35"/>
    </row>
    <row r="15" customFormat="false" ht="36" hidden="false" customHeight="true" outlineLevel="0" collapsed="false">
      <c r="A15" s="49" t="s">
        <v>59</v>
      </c>
      <c r="B15" s="50" t="s">
        <v>60</v>
      </c>
      <c r="C15" s="38" t="n">
        <v>0</v>
      </c>
      <c r="D15" s="38" t="n">
        <v>0</v>
      </c>
      <c r="E15" s="51" t="n">
        <f aca="false">C15+D15</f>
        <v>0</v>
      </c>
      <c r="F15" s="38" t="n">
        <v>0</v>
      </c>
      <c r="G15" s="38" t="n">
        <v>0</v>
      </c>
      <c r="H15" s="51" t="n">
        <f aca="false">F15+G15</f>
        <v>0</v>
      </c>
      <c r="I15" s="51" t="n">
        <f aca="false">E15+H15</f>
        <v>0</v>
      </c>
      <c r="J15" s="48" t="s">
        <v>57</v>
      </c>
      <c r="K15" s="48" t="s">
        <v>61</v>
      </c>
      <c r="L15" s="35"/>
    </row>
    <row r="16" customFormat="false" ht="96" hidden="false" customHeight="true" outlineLevel="0" collapsed="false">
      <c r="A16" s="49" t="s">
        <v>62</v>
      </c>
      <c r="B16" s="50" t="s">
        <v>63</v>
      </c>
      <c r="C16" s="38" t="n">
        <v>0</v>
      </c>
      <c r="D16" s="38" t="n">
        <v>0</v>
      </c>
      <c r="E16" s="51" t="n">
        <f aca="false">C16+D16</f>
        <v>0</v>
      </c>
      <c r="F16" s="38" t="n">
        <v>0</v>
      </c>
      <c r="G16" s="38" t="n">
        <v>0</v>
      </c>
      <c r="H16" s="51" t="n">
        <f aca="false">F16+G16</f>
        <v>0</v>
      </c>
      <c r="I16" s="51" t="n">
        <f aca="false">E16+H16</f>
        <v>0</v>
      </c>
      <c r="J16" s="48" t="s">
        <v>57</v>
      </c>
      <c r="K16" s="48" t="s">
        <v>64</v>
      </c>
      <c r="L16" s="35"/>
    </row>
    <row r="17" s="52" customFormat="true" ht="60" hidden="false" customHeight="true" outlineLevel="0" collapsed="false">
      <c r="A17" s="49" t="s">
        <v>65</v>
      </c>
      <c r="B17" s="37" t="s">
        <v>66</v>
      </c>
      <c r="C17" s="38" t="n">
        <v>0</v>
      </c>
      <c r="D17" s="38" t="n">
        <v>0</v>
      </c>
      <c r="E17" s="51" t="n">
        <f aca="false">C17+D17</f>
        <v>0</v>
      </c>
      <c r="F17" s="38" t="n">
        <v>0</v>
      </c>
      <c r="G17" s="38" t="n">
        <v>0</v>
      </c>
      <c r="H17" s="51" t="n">
        <f aca="false">F17+G17</f>
        <v>0</v>
      </c>
      <c r="I17" s="51" t="n">
        <f aca="false">E17+H17</f>
        <v>0</v>
      </c>
      <c r="J17" s="48" t="s">
        <v>57</v>
      </c>
      <c r="K17" s="48" t="s">
        <v>67</v>
      </c>
      <c r="L17" s="35"/>
    </row>
    <row r="18" s="46" customFormat="true" ht="22.5" hidden="false" customHeight="true" outlineLevel="0" collapsed="false">
      <c r="A18" s="42"/>
      <c r="B18" s="43" t="s">
        <v>68</v>
      </c>
      <c r="C18" s="44" t="n">
        <f aca="false">SUM(C14:C17)</f>
        <v>90000</v>
      </c>
      <c r="D18" s="44" t="n">
        <f aca="false">SUM(D14:D17)</f>
        <v>18900</v>
      </c>
      <c r="E18" s="44" t="n">
        <f aca="false">SUM(E14:E17)</f>
        <v>108900</v>
      </c>
      <c r="F18" s="44" t="n">
        <f aca="false">SUM(F14:F17)</f>
        <v>45000</v>
      </c>
      <c r="G18" s="44" t="n">
        <f aca="false">SUM(G14:G17)</f>
        <v>9450</v>
      </c>
      <c r="H18" s="44" t="n">
        <f aca="false">SUM(H14:H17)</f>
        <v>54450</v>
      </c>
      <c r="I18" s="44" t="n">
        <f aca="false">SUM(I14:I17)</f>
        <v>163350</v>
      </c>
      <c r="J18" s="45"/>
      <c r="K18" s="45"/>
      <c r="L18" s="35"/>
    </row>
    <row r="19" customFormat="false" ht="21" hidden="false" customHeight="true" outlineLevel="0" collapsed="false">
      <c r="A19" s="33" t="s">
        <v>69</v>
      </c>
      <c r="B19" s="34" t="s">
        <v>70</v>
      </c>
      <c r="C19" s="34"/>
      <c r="D19" s="34"/>
      <c r="E19" s="34"/>
      <c r="F19" s="34"/>
      <c r="G19" s="34"/>
      <c r="H19" s="34"/>
      <c r="I19" s="34"/>
      <c r="J19" s="27"/>
      <c r="K19" s="53"/>
      <c r="L19" s="35"/>
    </row>
    <row r="20" customFormat="false" ht="83.25" hidden="false" customHeight="true" outlineLevel="0" collapsed="false">
      <c r="A20" s="54" t="s">
        <v>71</v>
      </c>
      <c r="B20" s="37" t="s">
        <v>72</v>
      </c>
      <c r="C20" s="38" t="n">
        <v>4987.2</v>
      </c>
      <c r="D20" s="38" t="n">
        <v>1047.31</v>
      </c>
      <c r="E20" s="51" t="n">
        <f aca="false">C20+D20</f>
        <v>6034.51</v>
      </c>
      <c r="F20" s="38" t="n">
        <v>12.8</v>
      </c>
      <c r="G20" s="38" t="n">
        <v>2.69</v>
      </c>
      <c r="H20" s="51" t="n">
        <f aca="false">F20+G20</f>
        <v>15.49</v>
      </c>
      <c r="I20" s="51" t="n">
        <f aca="false">E20+H20</f>
        <v>6050</v>
      </c>
      <c r="J20" s="48" t="s">
        <v>57</v>
      </c>
      <c r="K20" s="48" t="s">
        <v>67</v>
      </c>
      <c r="L20" s="35"/>
    </row>
    <row r="21" s="46" customFormat="true" ht="22.5" hidden="false" customHeight="true" outlineLevel="0" collapsed="false">
      <c r="A21" s="42"/>
      <c r="B21" s="43" t="s">
        <v>73</v>
      </c>
      <c r="C21" s="44" t="n">
        <f aca="false">SUM(C20:C20)</f>
        <v>4987.2</v>
      </c>
      <c r="D21" s="44" t="n">
        <f aca="false">SUM(D20:D20)</f>
        <v>1047.31</v>
      </c>
      <c r="E21" s="44" t="n">
        <f aca="false">SUM(E20:E20)</f>
        <v>6034.51</v>
      </c>
      <c r="F21" s="44" t="n">
        <f aca="false">SUM(F20:F20)</f>
        <v>12.8</v>
      </c>
      <c r="G21" s="44" t="n">
        <f aca="false">SUM(G20:G20)</f>
        <v>2.69</v>
      </c>
      <c r="H21" s="44" t="n">
        <f aca="false">SUM(H20:H20)</f>
        <v>15.49</v>
      </c>
      <c r="I21" s="44" t="n">
        <f aca="false">SUM(I20:I20)</f>
        <v>6050</v>
      </c>
      <c r="J21" s="45"/>
      <c r="K21" s="45"/>
      <c r="L21" s="35"/>
    </row>
    <row r="22" customFormat="false" ht="21" hidden="false" customHeight="true" outlineLevel="0" collapsed="false">
      <c r="A22" s="33" t="s">
        <v>74</v>
      </c>
      <c r="B22" s="34" t="s">
        <v>75</v>
      </c>
      <c r="C22" s="34"/>
      <c r="D22" s="34"/>
      <c r="E22" s="34"/>
      <c r="F22" s="34"/>
      <c r="G22" s="34"/>
      <c r="H22" s="34"/>
      <c r="I22" s="34"/>
      <c r="J22" s="27"/>
      <c r="K22" s="53"/>
      <c r="L22" s="35"/>
    </row>
    <row r="23" customFormat="false" ht="28.5" hidden="false" customHeight="true" outlineLevel="0" collapsed="false">
      <c r="A23" s="54" t="s">
        <v>76</v>
      </c>
      <c r="B23" s="55" t="s">
        <v>77</v>
      </c>
      <c r="C23" s="38" t="n">
        <v>0</v>
      </c>
      <c r="D23" s="38" t="n">
        <v>0</v>
      </c>
      <c r="E23" s="51" t="n">
        <f aca="false">C23+D23</f>
        <v>0</v>
      </c>
      <c r="F23" s="38" t="n">
        <v>20000</v>
      </c>
      <c r="G23" s="38" t="n">
        <v>4200</v>
      </c>
      <c r="H23" s="51" t="n">
        <f aca="false">F23+G23</f>
        <v>24200</v>
      </c>
      <c r="I23" s="51" t="n">
        <f aca="false">E23+H23</f>
        <v>24200</v>
      </c>
      <c r="J23" s="56" t="s">
        <v>57</v>
      </c>
      <c r="K23" s="56" t="s">
        <v>67</v>
      </c>
      <c r="L23" s="35"/>
    </row>
    <row r="24" s="46" customFormat="true" ht="22.5" hidden="false" customHeight="true" outlineLevel="0" collapsed="false">
      <c r="A24" s="42"/>
      <c r="B24" s="43" t="s">
        <v>78</v>
      </c>
      <c r="C24" s="44" t="n">
        <f aca="false">C23</f>
        <v>0</v>
      </c>
      <c r="D24" s="44" t="n">
        <f aca="false">D23</f>
        <v>0</v>
      </c>
      <c r="E24" s="44" t="n">
        <f aca="false">E23</f>
        <v>0</v>
      </c>
      <c r="F24" s="44" t="n">
        <f aca="false">F23</f>
        <v>20000</v>
      </c>
      <c r="G24" s="44" t="n">
        <f aca="false">G23</f>
        <v>4200</v>
      </c>
      <c r="H24" s="44" t="n">
        <f aca="false">H23</f>
        <v>24200</v>
      </c>
      <c r="I24" s="44" t="n">
        <f aca="false">I23</f>
        <v>24200</v>
      </c>
      <c r="J24" s="45"/>
      <c r="K24" s="45"/>
      <c r="L24" s="35"/>
    </row>
    <row r="25" customFormat="false" ht="21" hidden="false" customHeight="true" outlineLevel="0" collapsed="false">
      <c r="A25" s="33" t="s">
        <v>79</v>
      </c>
      <c r="B25" s="34" t="s">
        <v>80</v>
      </c>
      <c r="C25" s="34"/>
      <c r="D25" s="34"/>
      <c r="E25" s="34"/>
      <c r="F25" s="34"/>
      <c r="G25" s="34"/>
      <c r="H25" s="34"/>
      <c r="I25" s="34"/>
      <c r="J25" s="27"/>
      <c r="K25" s="53"/>
      <c r="L25" s="35"/>
    </row>
    <row r="26" customFormat="false" ht="92.25" hidden="false" customHeight="true" outlineLevel="0" collapsed="false">
      <c r="A26" s="54" t="s">
        <v>81</v>
      </c>
      <c r="B26" s="55" t="s">
        <v>82</v>
      </c>
      <c r="C26" s="38" t="n">
        <v>40000</v>
      </c>
      <c r="D26" s="38" t="n">
        <v>8400</v>
      </c>
      <c r="E26" s="51" t="n">
        <f aca="false">C26+D26</f>
        <v>48400</v>
      </c>
      <c r="F26" s="38" t="n">
        <v>10000</v>
      </c>
      <c r="G26" s="38" t="n">
        <v>2100</v>
      </c>
      <c r="H26" s="51" t="n">
        <f aca="false">F26+G26</f>
        <v>12100</v>
      </c>
      <c r="I26" s="51" t="n">
        <f aca="false">E26+H26</f>
        <v>60500</v>
      </c>
      <c r="J26" s="56" t="s">
        <v>35</v>
      </c>
      <c r="K26" s="56" t="s">
        <v>83</v>
      </c>
      <c r="L26" s="47" t="str">
        <f aca="false">IF(E26&gt;C34*5%,"!!! Atentie prag 5%","")</f>
        <v/>
      </c>
      <c r="M26" s="47" t="str">
        <f aca="false">IF(E26&gt;15000*Instructiuni!D12,"!!! Atentie prag 15000 euro","")</f>
        <v/>
      </c>
    </row>
    <row r="27" s="46" customFormat="true" ht="22.5" hidden="false" customHeight="true" outlineLevel="0" collapsed="false">
      <c r="A27" s="42"/>
      <c r="B27" s="43" t="s">
        <v>84</v>
      </c>
      <c r="C27" s="44" t="n">
        <f aca="false">C26</f>
        <v>40000</v>
      </c>
      <c r="D27" s="44" t="n">
        <f aca="false">D26</f>
        <v>8400</v>
      </c>
      <c r="E27" s="44" t="n">
        <f aca="false">E26</f>
        <v>48400</v>
      </c>
      <c r="F27" s="44" t="n">
        <f aca="false">F26</f>
        <v>10000</v>
      </c>
      <c r="G27" s="44" t="n">
        <f aca="false">G26</f>
        <v>2100</v>
      </c>
      <c r="H27" s="44" t="n">
        <f aca="false">H26</f>
        <v>12100</v>
      </c>
      <c r="I27" s="44" t="n">
        <f aca="false">I26</f>
        <v>60500</v>
      </c>
      <c r="J27" s="45"/>
      <c r="K27" s="45"/>
      <c r="L27" s="41"/>
    </row>
    <row r="28" s="62" customFormat="true" ht="29.25" hidden="false" customHeight="true" outlineLevel="0" collapsed="false">
      <c r="A28" s="57"/>
      <c r="B28" s="58" t="s">
        <v>85</v>
      </c>
      <c r="C28" s="59" t="n">
        <f aca="false">C9+C12+C18+C21+C24+C27</f>
        <v>2039731.2</v>
      </c>
      <c r="D28" s="59" t="n">
        <f aca="false">D9+D12+D18+D21+D24+D27</f>
        <v>428343.55</v>
      </c>
      <c r="E28" s="59" t="n">
        <f aca="false">E9+E12+E18+E21+E24+E27</f>
        <v>2468074.75</v>
      </c>
      <c r="F28" s="59" t="n">
        <f aca="false">F9+F12+F18+F21+F24+F27</f>
        <v>75012.8</v>
      </c>
      <c r="G28" s="59" t="n">
        <f aca="false">G9+G12+G18+G21+G24+G27</f>
        <v>15752.69</v>
      </c>
      <c r="H28" s="59" t="n">
        <f aca="false">H9+H12+H18+H21+H24+H27</f>
        <v>90765.49</v>
      </c>
      <c r="I28" s="59" t="n">
        <f aca="false">I9+I12+I18+I21+I24+I27</f>
        <v>2558840.24</v>
      </c>
      <c r="J28" s="60"/>
      <c r="K28" s="60"/>
      <c r="L28" s="61"/>
    </row>
    <row r="29" s="62" customFormat="true" ht="28.5" hidden="false" customHeight="true" outlineLevel="0" collapsed="false">
      <c r="A29" s="63"/>
      <c r="B29" s="64" t="s">
        <v>58</v>
      </c>
      <c r="C29" s="65" t="n">
        <f aca="false">C24+C21+C18</f>
        <v>94987.2</v>
      </c>
      <c r="D29" s="65" t="n">
        <f aca="false">D24+D21+D18</f>
        <v>19947.31</v>
      </c>
      <c r="E29" s="65" t="n">
        <f aca="false">E24+E21+E18</f>
        <v>114934.51</v>
      </c>
      <c r="F29" s="65" t="n">
        <f aca="false">F24+F21+F18</f>
        <v>65012.8</v>
      </c>
      <c r="G29" s="65" t="n">
        <f aca="false">G24+G21+G18</f>
        <v>13652.69</v>
      </c>
      <c r="H29" s="65" t="n">
        <f aca="false">H24+H21+H18</f>
        <v>78665.49</v>
      </c>
      <c r="I29" s="65" t="n">
        <f aca="false">I24+I21+I18</f>
        <v>193600</v>
      </c>
      <c r="J29" s="66" t="str">
        <f aca="false">IF(E29&gt;E9*5%,"!!! Atentie prag","")</f>
        <v/>
      </c>
      <c r="K29" s="67"/>
      <c r="L29" s="61"/>
    </row>
    <row r="30" s="62" customFormat="true" ht="28.5" hidden="false" customHeight="true" outlineLevel="0" collapsed="false">
      <c r="A30" s="68"/>
      <c r="B30" s="69"/>
      <c r="C30" s="70"/>
      <c r="D30" s="71"/>
      <c r="E30" s="71"/>
      <c r="F30" s="71"/>
      <c r="G30" s="71"/>
      <c r="H30" s="71"/>
      <c r="I30" s="71"/>
      <c r="J30" s="72"/>
      <c r="K30" s="73"/>
      <c r="L30" s="61"/>
    </row>
    <row r="31" customFormat="false" ht="33" hidden="false" customHeight="true" outlineLevel="0" collapsed="false">
      <c r="A31" s="74" t="s">
        <v>86</v>
      </c>
      <c r="B31" s="25" t="s">
        <v>87</v>
      </c>
      <c r="C31" s="75" t="s">
        <v>88</v>
      </c>
      <c r="D31" s="76"/>
      <c r="E31" s="76"/>
      <c r="F31" s="76"/>
      <c r="G31" s="76"/>
      <c r="H31" s="77"/>
      <c r="I31" s="77"/>
      <c r="J31" s="78"/>
      <c r="K31" s="78"/>
    </row>
    <row r="32" customFormat="false" ht="33.75" hidden="false" customHeight="true" outlineLevel="0" collapsed="false">
      <c r="A32" s="79" t="s">
        <v>89</v>
      </c>
      <c r="B32" s="25" t="s">
        <v>90</v>
      </c>
      <c r="C32" s="80" t="n">
        <f aca="false">I28</f>
        <v>2558840.24</v>
      </c>
      <c r="D32" s="81"/>
      <c r="E32" s="81"/>
      <c r="F32" s="81"/>
      <c r="G32" s="81"/>
      <c r="H32" s="82"/>
      <c r="I32" s="83"/>
      <c r="J32" s="84"/>
      <c r="K32" s="78"/>
    </row>
    <row r="33" customFormat="false" ht="24" hidden="false" customHeight="true" outlineLevel="0" collapsed="false">
      <c r="A33" s="79" t="s">
        <v>91</v>
      </c>
      <c r="B33" s="85" t="s">
        <v>92</v>
      </c>
      <c r="C33" s="86" t="n">
        <f aca="false">H28</f>
        <v>90765.49</v>
      </c>
      <c r="D33" s="87" t="str">
        <f aca="false">IF(C34&lt;15000*Instructiuni!D12,"!!!Atentie valoarea minima eligibilă ","")</f>
        <v/>
      </c>
      <c r="E33" s="87"/>
      <c r="F33" s="87"/>
      <c r="G33" s="87"/>
      <c r="H33" s="87"/>
      <c r="I33" s="76"/>
      <c r="J33" s="78"/>
      <c r="K33" s="78"/>
    </row>
    <row r="34" customFormat="false" ht="23.25" hidden="false" customHeight="true" outlineLevel="0" collapsed="false">
      <c r="A34" s="79" t="s">
        <v>93</v>
      </c>
      <c r="B34" s="85" t="s">
        <v>94</v>
      </c>
      <c r="C34" s="86" t="n">
        <f aca="false">E28</f>
        <v>2468074.75</v>
      </c>
      <c r="D34" s="87" t="str">
        <f aca="false">IF(C34&gt;500000*Instructiuni!D12,"!!! Valoarea maximă eligibilă depăseste pragul maxim acceptat","")</f>
        <v/>
      </c>
      <c r="E34" s="87"/>
      <c r="F34" s="87"/>
      <c r="G34" s="87"/>
      <c r="H34" s="87"/>
      <c r="I34" s="88"/>
      <c r="J34" s="88"/>
      <c r="K34" s="88"/>
      <c r="L34" s="81"/>
      <c r="M34" s="81"/>
    </row>
    <row r="35" customFormat="false" ht="23.25" hidden="false" customHeight="true" outlineLevel="0" collapsed="false">
      <c r="A35" s="79" t="s">
        <v>95</v>
      </c>
      <c r="B35" s="25" t="s">
        <v>96</v>
      </c>
      <c r="C35" s="80" t="n">
        <f aca="false">SUM(C36:C37)</f>
        <v>140126.99</v>
      </c>
      <c r="D35" s="89"/>
      <c r="E35" s="89"/>
      <c r="F35" s="89"/>
      <c r="G35" s="89"/>
      <c r="H35" s="89"/>
      <c r="I35" s="76"/>
      <c r="J35" s="78"/>
      <c r="K35" s="78"/>
    </row>
    <row r="36" customFormat="false" ht="24" hidden="false" customHeight="true" outlineLevel="0" collapsed="false">
      <c r="A36" s="79" t="s">
        <v>97</v>
      </c>
      <c r="B36" s="85" t="s">
        <v>98</v>
      </c>
      <c r="C36" s="90" t="n">
        <f aca="false">ROUND(C34*2%,2)</f>
        <v>49361.5</v>
      </c>
      <c r="D36" s="91" t="str">
        <f aca="false">IF(C36&lt;C34*2%,"!!! Contribuția la cheltuielile eligibile nu este de minimum 2%","")</f>
        <v/>
      </c>
      <c r="E36" s="91"/>
      <c r="F36" s="91"/>
      <c r="G36" s="91"/>
      <c r="H36" s="91"/>
      <c r="I36" s="91"/>
      <c r="J36" s="91"/>
      <c r="K36" s="92"/>
    </row>
    <row r="37" customFormat="false" ht="36" hidden="false" customHeight="true" outlineLevel="0" collapsed="false">
      <c r="A37" s="79" t="s">
        <v>99</v>
      </c>
      <c r="B37" s="85" t="s">
        <v>100</v>
      </c>
      <c r="C37" s="86" t="n">
        <f aca="false">H28</f>
        <v>90765.49</v>
      </c>
      <c r="D37" s="93"/>
      <c r="E37" s="94"/>
      <c r="F37" s="95"/>
      <c r="G37" s="95"/>
      <c r="H37" s="95"/>
      <c r="I37" s="95"/>
      <c r="J37" s="95"/>
      <c r="K37" s="92"/>
    </row>
    <row r="38" customFormat="false" ht="35.25" hidden="false" customHeight="true" outlineLevel="0" collapsed="false">
      <c r="A38" s="79" t="s">
        <v>101</v>
      </c>
      <c r="B38" s="25" t="s">
        <v>102</v>
      </c>
      <c r="C38" s="80" t="n">
        <f aca="false">C32-C35</f>
        <v>2418713.25</v>
      </c>
      <c r="D38" s="96"/>
      <c r="E38" s="96"/>
      <c r="F38" s="96"/>
      <c r="G38" s="96"/>
      <c r="H38" s="96"/>
      <c r="I38" s="96"/>
      <c r="J38" s="96"/>
      <c r="K38" s="92"/>
    </row>
    <row r="39" customFormat="false" ht="39" hidden="false" customHeight="true" outlineLevel="0" collapsed="false">
      <c r="A39" s="97"/>
      <c r="B39" s="98"/>
      <c r="C39" s="99"/>
      <c r="D39" s="100"/>
      <c r="E39" s="100"/>
      <c r="F39" s="100"/>
      <c r="G39" s="100"/>
      <c r="H39" s="101"/>
      <c r="I39" s="101"/>
      <c r="J39" s="84"/>
      <c r="K39" s="78"/>
    </row>
    <row r="40" customFormat="false" ht="27" hidden="false" customHeight="true" outlineLevel="0" collapsed="false">
      <c r="A40" s="102"/>
      <c r="B40" s="103"/>
      <c r="C40" s="104"/>
      <c r="D40" s="105"/>
      <c r="E40" s="106"/>
      <c r="F40" s="107"/>
      <c r="G40" s="108"/>
      <c r="H40" s="104"/>
      <c r="I40" s="101"/>
      <c r="J40" s="84"/>
      <c r="K40" s="78"/>
    </row>
  </sheetData>
  <sheetProtection algorithmName="SHA-512" hashValue="cfjIH85AH32wDKwWeAOEv7gb2a1SzhOYOOQT7dTDbZLuM4Kvn1RFVqB01RpQ8A7RruZZS9wi/Af5iwMnQ87QMQ==" saltValue="zYvKBRKoq9X21V0y0mYAcg==" spinCount="100000" sheet="true" formatColumns="false"/>
  <mergeCells count="23">
    <mergeCell ref="A1:K1"/>
    <mergeCell ref="A3:A4"/>
    <mergeCell ref="B3:B4"/>
    <mergeCell ref="C3:D3"/>
    <mergeCell ref="E3:E4"/>
    <mergeCell ref="F3:G3"/>
    <mergeCell ref="H3:H4"/>
    <mergeCell ref="I3:I4"/>
    <mergeCell ref="B5:I5"/>
    <mergeCell ref="B10:I10"/>
    <mergeCell ref="B13:I13"/>
    <mergeCell ref="B19:I19"/>
    <mergeCell ref="B22:I22"/>
    <mergeCell ref="B25:I25"/>
    <mergeCell ref="D33:H33"/>
    <mergeCell ref="D34:H34"/>
    <mergeCell ref="I34:K34"/>
    <mergeCell ref="D35:H35"/>
    <mergeCell ref="D36:J36"/>
    <mergeCell ref="F37:J37"/>
    <mergeCell ref="D38:J38"/>
    <mergeCell ref="D39:E39"/>
    <mergeCell ref="F39:G39"/>
  </mergeCells>
  <conditionalFormatting sqref="L7:M7">
    <cfRule type="expression" priority="2" aboveAverage="0" equalAverage="0" bottom="0" percent="0" rank="0" text="" dxfId="0">
      <formula>LEN(TRIM(L7))&gt;0</formula>
    </cfRule>
  </conditionalFormatting>
  <conditionalFormatting sqref="L11:M11">
    <cfRule type="expression" priority="3" aboveAverage="0" equalAverage="0" bottom="0" percent="0" rank="0" text="" dxfId="0">
      <formula>LEN(TRIM(L11))&gt;0</formula>
    </cfRule>
  </conditionalFormatting>
  <conditionalFormatting sqref="J29">
    <cfRule type="expression" priority="4" aboveAverage="0" equalAverage="0" bottom="0" percent="0" rank="0" text="" dxfId="0">
      <formula>LEN(TRIM(J29))&gt;0</formula>
    </cfRule>
  </conditionalFormatting>
  <conditionalFormatting sqref="D33:H33">
    <cfRule type="expression" priority="5" aboveAverage="0" equalAverage="0" bottom="0" percent="0" rank="0" text="" dxfId="0">
      <formula>LEN(TRIM(D33))&gt;0</formula>
    </cfRule>
  </conditionalFormatting>
  <conditionalFormatting sqref="D34:K36">
    <cfRule type="expression" priority="6" aboveAverage="0" equalAverage="0" bottom="0" percent="0" rank="0" text="" dxfId="0">
      <formula>LEN(TRIM(D34))&gt;0</formula>
    </cfRule>
  </conditionalFormatting>
  <conditionalFormatting sqref="L26:M26">
    <cfRule type="expression" priority="7" aboveAverage="0" equalAverage="0" bottom="0" percent="0" rank="0" text="" dxfId="0">
      <formula>LEN(TRIM(L26))&gt;0</formula>
    </cfRule>
  </conditionalFormatting>
  <printOptions headings="false" gridLines="false" gridLinesSet="true" horizontalCentered="false" verticalCentered="false"/>
  <pageMargins left="0.25" right="0.184722222222222" top="0.270138888888889" bottom="0.2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3" activeCellId="0" sqref="C13"/>
    </sheetView>
  </sheetViews>
  <sheetFormatPr defaultColWidth="8.89453125" defaultRowHeight="12" zeroHeight="false" outlineLevelRow="0" outlineLevelCol="0"/>
  <cols>
    <col collapsed="false" customWidth="true" hidden="false" outlineLevel="0" max="1" min="1" style="109" width="18.34"/>
    <col collapsed="false" customWidth="true" hidden="false" outlineLevel="0" max="2" min="2" style="109" width="23.67"/>
    <col collapsed="false" customWidth="true" hidden="false" outlineLevel="0" max="3" min="3" style="110" width="15.34"/>
    <col collapsed="false" customWidth="true" hidden="false" outlineLevel="0" max="4" min="4" style="110" width="16"/>
    <col collapsed="false" customWidth="true" hidden="false" outlineLevel="0" max="5" min="5" style="110" width="18.34"/>
    <col collapsed="false" customWidth="true" hidden="false" outlineLevel="0" max="6" min="6" style="110" width="12.89"/>
    <col collapsed="false" customWidth="true" hidden="false" outlineLevel="0" max="7" min="7" style="110" width="17.45"/>
    <col collapsed="false" customWidth="true" hidden="false" outlineLevel="0" max="8" min="8" style="110" width="14.55"/>
    <col collapsed="false" customWidth="true" hidden="false" outlineLevel="0" max="9" min="9" style="110" width="13.34"/>
    <col collapsed="false" customWidth="false" hidden="false" outlineLevel="0" max="16384" min="10" style="110" width="8.89"/>
  </cols>
  <sheetData>
    <row r="1" customFormat="false" ht="12" hidden="false" customHeight="true" outlineLevel="0" collapsed="false">
      <c r="A1" s="111" t="s">
        <v>103</v>
      </c>
      <c r="B1" s="111" t="s">
        <v>104</v>
      </c>
      <c r="C1" s="112" t="s">
        <v>20</v>
      </c>
      <c r="D1" s="112"/>
      <c r="E1" s="112" t="s">
        <v>21</v>
      </c>
      <c r="F1" s="112" t="s">
        <v>22</v>
      </c>
      <c r="G1" s="112"/>
      <c r="H1" s="112" t="s">
        <v>23</v>
      </c>
      <c r="I1" s="112" t="s">
        <v>24</v>
      </c>
    </row>
    <row r="2" customFormat="false" ht="60" hidden="false" customHeight="true" outlineLevel="0" collapsed="false">
      <c r="A2" s="111"/>
      <c r="B2" s="111"/>
      <c r="C2" s="112" t="s">
        <v>25</v>
      </c>
      <c r="D2" s="112" t="s">
        <v>26</v>
      </c>
      <c r="E2" s="112"/>
      <c r="F2" s="112" t="s">
        <v>27</v>
      </c>
      <c r="G2" s="112" t="s">
        <v>28</v>
      </c>
      <c r="H2" s="112"/>
      <c r="I2" s="112"/>
    </row>
    <row r="3" customFormat="false" ht="12" hidden="false" customHeight="true" outlineLevel="0" collapsed="false">
      <c r="A3" s="111"/>
      <c r="B3" s="111"/>
      <c r="C3" s="112"/>
      <c r="D3" s="112"/>
      <c r="E3" s="112"/>
      <c r="F3" s="112"/>
      <c r="G3" s="112"/>
      <c r="H3" s="112"/>
      <c r="I3" s="112"/>
    </row>
    <row r="4" s="114" customFormat="true" ht="51" hidden="false" customHeight="true" outlineLevel="0" collapsed="false">
      <c r="A4" s="37" t="str">
        <f aca="false">Buget_cerere!J6</f>
        <v>SERVICII</v>
      </c>
      <c r="B4" s="37" t="str">
        <f aca="false">Buget_cerere!K6</f>
        <v>Cheltuieli cu servicii IT, de dezvoltare/ actualizare aplicații, configurare baze de date, migrare structuri de date etc </v>
      </c>
      <c r="C4" s="113" t="n">
        <f aca="false">Buget_cerere!C6</f>
        <v>1899744</v>
      </c>
      <c r="D4" s="113" t="n">
        <f aca="false">Buget_cerere!D6</f>
        <v>398946.24</v>
      </c>
      <c r="E4" s="113" t="n">
        <f aca="false">Buget_cerere!E6</f>
        <v>2298690.24</v>
      </c>
      <c r="F4" s="113" t="n">
        <f aca="false">Buget_cerere!F6</f>
        <v>0</v>
      </c>
      <c r="G4" s="113" t="n">
        <f aca="false">Buget_cerere!G6</f>
        <v>0</v>
      </c>
      <c r="H4" s="113" t="n">
        <f aca="false">Buget_cerere!H6</f>
        <v>0</v>
      </c>
      <c r="I4" s="113" t="n">
        <f aca="false">Buget_cerere!I6</f>
        <v>2298690.24</v>
      </c>
    </row>
    <row r="5" customFormat="false" ht="57.75" hidden="false" customHeight="true" outlineLevel="0" collapsed="false">
      <c r="A5" s="37" t="str">
        <f aca="false">Buget_cerere!J7</f>
        <v>ECHIPAMENTE / DOTARI / ACTIVE CORPORALE</v>
      </c>
      <c r="B5" s="37" t="str">
        <f aca="false">Buget_cerere!K7</f>
        <v>Cheltuieli cu achizitia de active fixe corporale (altele decat terenuri si imobile), obiecte de inventar, materiale consumabile</v>
      </c>
      <c r="C5" s="113" t="n">
        <f aca="false">Buget_cerere!C7</f>
        <v>0</v>
      </c>
      <c r="D5" s="113" t="n">
        <f aca="false">Buget_cerere!D7</f>
        <v>0</v>
      </c>
      <c r="E5" s="113" t="n">
        <f aca="false">Buget_cerere!E7</f>
        <v>0</v>
      </c>
      <c r="F5" s="113" t="n">
        <f aca="false">Buget_cerere!F7</f>
        <v>0</v>
      </c>
      <c r="G5" s="113" t="n">
        <f aca="false">Buget_cerere!G7</f>
        <v>0</v>
      </c>
      <c r="H5" s="113" t="n">
        <f aca="false">Buget_cerere!H7</f>
        <v>0</v>
      </c>
      <c r="I5" s="113" t="n">
        <f aca="false">Buget_cerere!I7</f>
        <v>0</v>
      </c>
    </row>
    <row r="6" customFormat="false" ht="60" hidden="false" customHeight="true" outlineLevel="0" collapsed="false">
      <c r="A6" s="37" t="str">
        <f aca="false">Buget_cerere!J8</f>
        <v>CHELTUIELI CU ACTIVE NECORPORALE</v>
      </c>
      <c r="B6" s="37" t="str">
        <f aca="false">Buget_cerere!K8</f>
        <v>Cheltuieli pentru achiziția de active necorporale din surse externe în condiții de concurență deplină pentru activități de inovare</v>
      </c>
      <c r="C6" s="113" t="n">
        <f aca="false">Buget_cerere!C8</f>
        <v>0</v>
      </c>
      <c r="D6" s="113" t="n">
        <f aca="false">Buget_cerere!D8</f>
        <v>0</v>
      </c>
      <c r="E6" s="113" t="n">
        <f aca="false">Buget_cerere!E8</f>
        <v>0</v>
      </c>
      <c r="F6" s="113" t="n">
        <f aca="false">Buget_cerere!F8</f>
        <v>0</v>
      </c>
      <c r="G6" s="113" t="n">
        <f aca="false">Buget_cerere!G8</f>
        <v>0</v>
      </c>
      <c r="H6" s="113" t="n">
        <f aca="false">Buget_cerere!H8</f>
        <v>0</v>
      </c>
      <c r="I6" s="113" t="n">
        <f aca="false">Buget_cerere!I8</f>
        <v>0</v>
      </c>
    </row>
    <row r="7" customFormat="false" ht="54.75" hidden="false" customHeight="true" outlineLevel="0" collapsed="false">
      <c r="A7" s="37" t="str">
        <f aca="false">Buget_cerere!J11</f>
        <v>CHELTUIELI CU SERVICII </v>
      </c>
      <c r="B7" s="37" t="str">
        <f aca="false">Buget_cerere!K11</f>
        <v>Cheltuieli pentru instruire specifică pentru operarea / administrarea de aplicații software</v>
      </c>
      <c r="C7" s="113" t="n">
        <f aca="false">Buget_cerere!C11</f>
        <v>5000</v>
      </c>
      <c r="D7" s="113" t="n">
        <f aca="false">Buget_cerere!D11</f>
        <v>1050</v>
      </c>
      <c r="E7" s="113" t="n">
        <f aca="false">Buget_cerere!E11</f>
        <v>6050</v>
      </c>
      <c r="F7" s="113" t="n">
        <f aca="false">Buget_cerere!F11</f>
        <v>0</v>
      </c>
      <c r="G7" s="113" t="n">
        <f aca="false">Buget_cerere!G11</f>
        <v>0</v>
      </c>
      <c r="H7" s="113" t="n">
        <f aca="false">Buget_cerere!H11</f>
        <v>0</v>
      </c>
      <c r="I7" s="113" t="n">
        <f aca="false">Buget_cerere!I11</f>
        <v>6050</v>
      </c>
    </row>
    <row r="8" customFormat="false" ht="42" hidden="false" customHeight="true" outlineLevel="0" collapsed="false">
      <c r="A8" s="115" t="str">
        <f aca="false">Buget_cerere!J26</f>
        <v>SERVICII</v>
      </c>
      <c r="B8" s="115" t="str">
        <f aca="false">Buget_cerere!K26</f>
        <v>Cheltuieli cu activitati de cooperare</v>
      </c>
      <c r="C8" s="113" t="n">
        <f aca="false">Buget_cerere!C26</f>
        <v>40000</v>
      </c>
      <c r="D8" s="113" t="n">
        <f aca="false">Buget_cerere!D26</f>
        <v>8400</v>
      </c>
      <c r="E8" s="113" t="n">
        <f aca="false">Buget_cerere!E26</f>
        <v>48400</v>
      </c>
      <c r="F8" s="113" t="n">
        <f aca="false">Buget_cerere!F26</f>
        <v>10000</v>
      </c>
      <c r="G8" s="113" t="n">
        <f aca="false">Buget_cerere!G26</f>
        <v>2100</v>
      </c>
      <c r="H8" s="113" t="n">
        <f aca="false">Buget_cerere!H26</f>
        <v>12100</v>
      </c>
      <c r="I8" s="113" t="n">
        <f aca="false">Buget_cerere!I26</f>
        <v>60500</v>
      </c>
    </row>
    <row r="9" customFormat="false" ht="49.5" hidden="false" customHeight="true" outlineLevel="0" collapsed="false">
      <c r="A9" s="37" t="str">
        <f aca="false">Buget_cerere!J14</f>
        <v>CHELTUIELI SUB FORMA DE RATE FORFETARE</v>
      </c>
      <c r="B9" s="37" t="str">
        <f aca="false">Buget_cerere!K14</f>
        <v>Cheltuieli indirecte conform art. 54 lit.a RDC 1060/2021</v>
      </c>
      <c r="C9" s="113" t="n">
        <f aca="false">Buget_cerere!C18+Buget_cerere!C21+Buget_cerere!C24</f>
        <v>94987.2</v>
      </c>
      <c r="D9" s="113" t="n">
        <f aca="false">Buget_cerere!D18+Buget_cerere!D21+Buget_cerere!D24</f>
        <v>19947.31</v>
      </c>
      <c r="E9" s="113" t="n">
        <f aca="false">Buget_cerere!E18+Buget_cerere!E21+Buget_cerere!E24</f>
        <v>114934.51</v>
      </c>
      <c r="F9" s="113" t="n">
        <f aca="false">Buget_cerere!F18+Buget_cerere!F21+Buget_cerere!F24</f>
        <v>65012.8</v>
      </c>
      <c r="G9" s="113" t="n">
        <f aca="false">Buget_cerere!G18+Buget_cerere!G21+Buget_cerere!G24</f>
        <v>13652.69</v>
      </c>
      <c r="H9" s="113" t="n">
        <f aca="false">Buget_cerere!H18+Buget_cerere!H21+Buget_cerere!H24</f>
        <v>78665.49</v>
      </c>
      <c r="I9" s="113" t="n">
        <f aca="false">Buget_cerere!I18+Buget_cerere!I21+Buget_cerere!I24</f>
        <v>193600</v>
      </c>
    </row>
    <row r="10" s="114" customFormat="true" ht="10.5" hidden="false" customHeight="true" outlineLevel="0" collapsed="false">
      <c r="A10" s="115"/>
      <c r="B10" s="115"/>
      <c r="C10" s="39"/>
      <c r="D10" s="39"/>
      <c r="E10" s="39"/>
      <c r="F10" s="39"/>
      <c r="G10" s="39"/>
      <c r="H10" s="39"/>
      <c r="I10" s="39"/>
    </row>
    <row r="11" customFormat="false" ht="12" hidden="false" customHeight="true" outlineLevel="0" collapsed="false">
      <c r="A11" s="116" t="s">
        <v>24</v>
      </c>
      <c r="B11" s="116"/>
      <c r="C11" s="117" t="n">
        <f aca="false">SUM(C4:C10)</f>
        <v>2039731.2</v>
      </c>
      <c r="D11" s="117" t="n">
        <f aca="false">SUM(D4:D10)</f>
        <v>428343.55</v>
      </c>
      <c r="E11" s="117" t="n">
        <f aca="false">SUM(E4:E10)</f>
        <v>2468074.75</v>
      </c>
      <c r="F11" s="117" t="n">
        <f aca="false">SUM(F4:F10)</f>
        <v>75012.8</v>
      </c>
      <c r="G11" s="117" t="n">
        <f aca="false">SUM(G4:G10)</f>
        <v>15752.69</v>
      </c>
      <c r="H11" s="117" t="n">
        <f aca="false">SUM(H4:H10)</f>
        <v>90765.49</v>
      </c>
      <c r="I11" s="117" t="n">
        <f aca="false">SUM(I4:I10)</f>
        <v>2558840.24</v>
      </c>
    </row>
    <row r="12" customFormat="false" ht="12" hidden="false" customHeight="true" outlineLevel="0" collapsed="false">
      <c r="A12" s="37"/>
      <c r="B12" s="37"/>
      <c r="C12" s="118" t="str">
        <f aca="false">IF(C11=Buget_cerere!C28,"OK","ERROR")</f>
        <v>OK</v>
      </c>
      <c r="D12" s="118" t="str">
        <f aca="false">IF(D11=Buget_cerere!D28,"OK","ERROR")</f>
        <v>OK</v>
      </c>
      <c r="E12" s="118" t="str">
        <f aca="false">IF(E11=Buget_cerere!E28,"OK","ERROR")</f>
        <v>OK</v>
      </c>
      <c r="F12" s="118" t="str">
        <f aca="false">IF(F11=Buget_cerere!F28,"OK","ERROR")</f>
        <v>OK</v>
      </c>
      <c r="G12" s="118" t="str">
        <f aca="false">IF(G11=Buget_cerere!G28,"OK","ERROR")</f>
        <v>OK</v>
      </c>
      <c r="H12" s="118" t="str">
        <f aca="false">IF(H11=Buget_cerere!H28,"OK","ERROR")</f>
        <v>OK</v>
      </c>
      <c r="I12" s="118" t="str">
        <f aca="false">IF(I11=Buget_cerere!I28,"OK","ERROR")</f>
        <v>OK</v>
      </c>
    </row>
    <row r="15" customFormat="false" ht="12" hidden="false" customHeight="true" outlineLevel="0" collapsed="false">
      <c r="C15" s="119"/>
    </row>
  </sheetData>
  <sheetProtection algorithmName="SHA-512" hashValue="78PGRPNJcOdVjCSDrycHQly5049SjYVla/DCRA5FwhkHk0YkBP0EczX7eLaiKi3r6YlG2lOjMjl5/aELgu/P5w==" saltValue="XDi3zvPi1+gHwIAtrJfhJg==" spinCount="100000" sheet="true" objects="true" scenarios="true"/>
  <mergeCells count="8">
    <mergeCell ref="A1:A2"/>
    <mergeCell ref="B1:B2"/>
    <mergeCell ref="C1:D1"/>
    <mergeCell ref="E1:E2"/>
    <mergeCell ref="F1:G1"/>
    <mergeCell ref="H1:H2"/>
    <mergeCell ref="I1:I2"/>
    <mergeCell ref="A11:B11"/>
  </mergeCells>
  <conditionalFormatting sqref="C12:I12">
    <cfRule type="cellIs" priority="2" operator="equal" aboveAverage="0" equalAverage="0" bottom="0" percent="0" rank="0" text="" dxfId="1">
      <formula>"error"</formula>
    </cfRule>
  </conditionalFormatting>
  <printOptions headings="false" gridLines="false" gridLinesSet="true" horizontalCentered="false" verticalCentered="false"/>
  <pageMargins left="0.45" right="0.2" top="0.5" bottom="0.2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AU1"/>
  <sheetViews>
    <sheetView showFormulas="false" showGridLines="true" showRowColHeaders="true" showZeros="true" rightToLeft="false" tabSelected="false" showOutlineSymbols="true" defaultGridColor="true" view="normal" topLeftCell="D1" colorId="64" zoomScale="80" zoomScaleNormal="80" zoomScalePageLayoutView="100" workbookViewId="0">
      <selection pane="topLeft" activeCell="Q22" activeCellId="0" sqref="Q22"/>
    </sheetView>
  </sheetViews>
  <sheetFormatPr defaultColWidth="8.78515625" defaultRowHeight="13.5" zeroHeight="false" outlineLevelRow="0" outlineLevelCol="0"/>
  <sheetData>
    <row r="1" customFormat="false" ht="14.25" hidden="false" customHeight="true" outlineLevel="0" collapsed="false">
      <c r="B1" s="120"/>
      <c r="C1" s="120"/>
      <c r="D1" s="120"/>
      <c r="E1" s="120"/>
      <c r="F1" s="121"/>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row>
  </sheetData>
  <printOptions headings="false" gridLines="false" gridLinesSet="true" horizontalCentered="false" verticalCentered="false"/>
  <pageMargins left="0.2" right="0.2" top="0.25" bottom="0.2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L62" activeCellId="0" sqref="L62"/>
    </sheetView>
  </sheetViews>
  <sheetFormatPr defaultColWidth="20.56640625" defaultRowHeight="12" zeroHeight="false" outlineLevelRow="0" outlineLevelCol="0"/>
  <cols>
    <col collapsed="false" customWidth="true" hidden="false" outlineLevel="0" max="1" min="1" style="122" width="4.66"/>
    <col collapsed="false" customWidth="true" hidden="false" outlineLevel="0" max="2" min="2" style="122" width="21.55"/>
    <col collapsed="false" customWidth="true" hidden="false" outlineLevel="0" max="3" min="3" style="122" width="13.78"/>
    <col collapsed="false" customWidth="true" hidden="false" outlineLevel="0" max="4" min="4" style="122" width="11.66"/>
    <col collapsed="false" customWidth="true" hidden="false" outlineLevel="0" max="5" min="5" style="122" width="15.89"/>
    <col collapsed="false" customWidth="true" hidden="false" outlineLevel="0" max="6" min="6" style="122" width="13.66"/>
    <col collapsed="false" customWidth="true" hidden="false" outlineLevel="0" max="7" min="7" style="122" width="13.34"/>
    <col collapsed="false" customWidth="true" hidden="false" outlineLevel="0" max="8" min="8" style="122" width="13.57"/>
    <col collapsed="false" customWidth="true" hidden="false" outlineLevel="0" max="9" min="9" style="122" width="11.45"/>
    <col collapsed="false" customWidth="true" hidden="false" outlineLevel="0" max="10" min="10" style="122" width="12.11"/>
    <col collapsed="false" customWidth="true" hidden="false" outlineLevel="0" max="11" min="11" style="122" width="13"/>
    <col collapsed="false" customWidth="true" hidden="false" outlineLevel="0" max="12" min="12" style="122" width="12.66"/>
    <col collapsed="false" customWidth="true" hidden="false" outlineLevel="0" max="13" min="13" style="123" width="40.34"/>
    <col collapsed="false" customWidth="false" hidden="false" outlineLevel="0" max="14" min="14" style="123" width="20.57"/>
    <col collapsed="false" customWidth="false" hidden="false" outlineLevel="0" max="16384" min="15" style="122" width="20.57"/>
  </cols>
  <sheetData>
    <row r="1" customFormat="false" ht="12" hidden="false" customHeight="true" outlineLevel="0" collapsed="false">
      <c r="B1" s="124" t="s">
        <v>105</v>
      </c>
    </row>
    <row r="2" customFormat="false" ht="12" hidden="false" customHeight="true" outlineLevel="0" collapsed="false">
      <c r="B2" s="125" t="s">
        <v>106</v>
      </c>
      <c r="C2" s="125"/>
      <c r="D2" s="125"/>
      <c r="E2" s="125"/>
      <c r="F2" s="125"/>
      <c r="G2" s="125"/>
      <c r="H2" s="125"/>
      <c r="I2" s="125"/>
      <c r="J2" s="125"/>
      <c r="K2" s="125"/>
      <c r="L2" s="125"/>
    </row>
    <row r="3" customFormat="false" ht="12" hidden="false" customHeight="true" outlineLevel="0" collapsed="false">
      <c r="B3" s="125" t="s">
        <v>107</v>
      </c>
      <c r="C3" s="125"/>
      <c r="D3" s="125"/>
      <c r="E3" s="125"/>
      <c r="F3" s="125"/>
      <c r="G3" s="125"/>
      <c r="H3" s="125"/>
      <c r="I3" s="125"/>
      <c r="J3" s="125"/>
      <c r="K3" s="125"/>
      <c r="L3" s="125"/>
    </row>
    <row r="4" customFormat="false" ht="12" hidden="false" customHeight="true" outlineLevel="0" collapsed="false">
      <c r="B4" s="125" t="s">
        <v>108</v>
      </c>
      <c r="C4" s="125"/>
      <c r="D4" s="125"/>
      <c r="E4" s="125"/>
      <c r="F4" s="125"/>
      <c r="G4" s="125"/>
      <c r="H4" s="125"/>
      <c r="I4" s="125"/>
      <c r="J4" s="125"/>
      <c r="K4" s="125"/>
      <c r="L4" s="125"/>
    </row>
    <row r="5" customFormat="false" ht="27" hidden="false" customHeight="true" outlineLevel="0" collapsed="false">
      <c r="B5" s="125" t="s">
        <v>109</v>
      </c>
      <c r="C5" s="125"/>
      <c r="D5" s="125"/>
      <c r="E5" s="125"/>
      <c r="F5" s="125"/>
      <c r="G5" s="125"/>
      <c r="H5" s="125"/>
      <c r="I5" s="125"/>
      <c r="J5" s="125"/>
      <c r="K5" s="125"/>
      <c r="L5" s="125"/>
    </row>
    <row r="6" customFormat="false" ht="23.25" hidden="false" customHeight="true" outlineLevel="0" collapsed="false">
      <c r="B6" s="125" t="s">
        <v>110</v>
      </c>
      <c r="C6" s="125"/>
      <c r="D6" s="125"/>
      <c r="E6" s="125"/>
      <c r="F6" s="125"/>
      <c r="G6" s="125"/>
      <c r="H6" s="125"/>
      <c r="I6" s="125"/>
      <c r="J6" s="125"/>
      <c r="K6" s="125"/>
      <c r="L6" s="125"/>
    </row>
    <row r="7" customFormat="false" ht="12" hidden="false" customHeight="true" outlineLevel="0" collapsed="false">
      <c r="B7" s="126" t="s">
        <v>111</v>
      </c>
      <c r="C7" s="127"/>
      <c r="D7" s="127"/>
      <c r="E7" s="127"/>
      <c r="F7" s="127"/>
      <c r="G7" s="127"/>
      <c r="H7" s="127"/>
      <c r="I7" s="127"/>
      <c r="J7" s="127"/>
      <c r="K7" s="127"/>
      <c r="L7" s="127"/>
    </row>
    <row r="8" customFormat="false" ht="12" hidden="false" customHeight="true" outlineLevel="0" collapsed="false">
      <c r="B8" s="126" t="s">
        <v>112</v>
      </c>
      <c r="C8" s="38"/>
      <c r="D8" s="38"/>
      <c r="E8" s="126"/>
      <c r="F8" s="126"/>
      <c r="G8" s="126"/>
      <c r="H8" s="126"/>
      <c r="I8" s="126"/>
      <c r="J8" s="126"/>
      <c r="K8" s="126"/>
      <c r="L8" s="126"/>
    </row>
    <row r="9" customFormat="false" ht="15" hidden="false" customHeight="true" outlineLevel="0" collapsed="false"/>
    <row r="10" customFormat="false" ht="21" hidden="false" customHeight="true" outlineLevel="0" collapsed="false">
      <c r="A10" s="29" t="s">
        <v>113</v>
      </c>
      <c r="B10" s="29" t="s">
        <v>114</v>
      </c>
      <c r="C10" s="29" t="s">
        <v>115</v>
      </c>
      <c r="D10" s="128" t="s">
        <v>116</v>
      </c>
      <c r="E10" s="128"/>
      <c r="F10" s="128"/>
      <c r="G10" s="128"/>
      <c r="H10" s="29" t="s">
        <v>117</v>
      </c>
      <c r="I10" s="29"/>
      <c r="J10" s="29"/>
      <c r="K10" s="128" t="s">
        <v>118</v>
      </c>
      <c r="L10" s="128" t="s">
        <v>119</v>
      </c>
    </row>
    <row r="11" s="132" customFormat="true" ht="52.5" hidden="false" customHeight="true" outlineLevel="0" collapsed="false">
      <c r="A11" s="29"/>
      <c r="B11" s="29"/>
      <c r="C11" s="29"/>
      <c r="D11" s="129" t="s">
        <v>120</v>
      </c>
      <c r="E11" s="130" t="s">
        <v>121</v>
      </c>
      <c r="F11" s="130" t="s">
        <v>122</v>
      </c>
      <c r="G11" s="130" t="s">
        <v>123</v>
      </c>
      <c r="H11" s="129" t="s">
        <v>120</v>
      </c>
      <c r="I11" s="129" t="s">
        <v>124</v>
      </c>
      <c r="J11" s="129" t="s">
        <v>125</v>
      </c>
      <c r="K11" s="128"/>
      <c r="L11" s="128"/>
      <c r="M11" s="131"/>
      <c r="N11" s="131"/>
    </row>
    <row r="12" s="136" customFormat="true" ht="21" hidden="false" customHeight="true" outlineLevel="0" collapsed="false">
      <c r="A12" s="133" t="n">
        <v>0</v>
      </c>
      <c r="B12" s="133" t="n">
        <v>1</v>
      </c>
      <c r="C12" s="133" t="n">
        <v>2</v>
      </c>
      <c r="D12" s="133" t="s">
        <v>126</v>
      </c>
      <c r="E12" s="133" t="n">
        <v>4</v>
      </c>
      <c r="F12" s="134" t="n">
        <v>5</v>
      </c>
      <c r="G12" s="134" t="n">
        <v>6</v>
      </c>
      <c r="H12" s="134" t="s">
        <v>127</v>
      </c>
      <c r="I12" s="134" t="n">
        <v>8</v>
      </c>
      <c r="J12" s="134" t="n">
        <v>9</v>
      </c>
      <c r="K12" s="134" t="n">
        <v>10</v>
      </c>
      <c r="L12" s="134" t="s">
        <v>128</v>
      </c>
      <c r="M12" s="135"/>
      <c r="N12" s="135"/>
    </row>
    <row r="13" s="141" customFormat="true" ht="28.5" hidden="false" customHeight="true" outlineLevel="0" collapsed="false">
      <c r="A13" s="137" t="n">
        <v>1</v>
      </c>
      <c r="B13" s="138" t="n">
        <f aca="false">'Export SMIS A NU SE ANEXA!'!H2</f>
        <v>0</v>
      </c>
      <c r="C13" s="139" t="n">
        <f aca="false">'Export SMIS A NU SE ANEXA!'!J2</f>
        <v>0</v>
      </c>
      <c r="D13" s="139" t="n">
        <f aca="false">E13+F13+G13</f>
        <v>0</v>
      </c>
      <c r="E13" s="139" t="n">
        <f aca="false">'Export SMIS A NU SE ANEXA!'!AK2</f>
        <v>0</v>
      </c>
      <c r="F13" s="139" t="n">
        <f aca="false">'Export SMIS A NU SE ANEXA!'!AN2</f>
        <v>0</v>
      </c>
      <c r="G13" s="139" t="n">
        <f aca="false">'Export SMIS A NU SE ANEXA!'!AE2</f>
        <v>0</v>
      </c>
      <c r="H13" s="139" t="n">
        <f aca="false">I13+J13</f>
        <v>0</v>
      </c>
      <c r="I13" s="139" t="n">
        <f aca="false">'Export SMIS A NU SE ANEXA!'!T2</f>
        <v>0</v>
      </c>
      <c r="J13" s="139" t="n">
        <f aca="false">'Export SMIS A NU SE ANEXA!'!Y2</f>
        <v>0</v>
      </c>
      <c r="K13" s="139" t="n">
        <f aca="false">'Export SMIS A NU SE ANEXA!'!Z2</f>
        <v>0</v>
      </c>
      <c r="L13" s="139" t="n">
        <f aca="false">D13+K13</f>
        <v>0</v>
      </c>
      <c r="M13" s="123" t="n">
        <f aca="false">'Export SMIS A NU SE ANEXA!'!G2</f>
        <v>0</v>
      </c>
      <c r="N13" s="140"/>
    </row>
    <row r="14" s="141" customFormat="true" ht="24.75" hidden="false" customHeight="true" outlineLevel="0" collapsed="false">
      <c r="A14" s="137" t="n">
        <v>2</v>
      </c>
      <c r="B14" s="138" t="n">
        <f aca="false">'Export SMIS A NU SE ANEXA!'!H3</f>
        <v>0</v>
      </c>
      <c r="C14" s="139" t="n">
        <f aca="false">'Export SMIS A NU SE ANEXA!'!J3</f>
        <v>0</v>
      </c>
      <c r="D14" s="139" t="n">
        <f aca="false">E14+F14+G14</f>
        <v>0</v>
      </c>
      <c r="E14" s="139" t="n">
        <f aca="false">'Export SMIS A NU SE ANEXA!'!AK3</f>
        <v>0</v>
      </c>
      <c r="F14" s="139" t="n">
        <f aca="false">'Export SMIS A NU SE ANEXA!'!AN3</f>
        <v>0</v>
      </c>
      <c r="G14" s="139" t="n">
        <f aca="false">'Export SMIS A NU SE ANEXA!'!AE3</f>
        <v>0</v>
      </c>
      <c r="H14" s="139" t="n">
        <f aca="false">I14+J14</f>
        <v>0</v>
      </c>
      <c r="I14" s="139" t="n">
        <f aca="false">'Export SMIS A NU SE ANEXA!'!T3</f>
        <v>0</v>
      </c>
      <c r="J14" s="139" t="n">
        <f aca="false">'Export SMIS A NU SE ANEXA!'!Y3</f>
        <v>0</v>
      </c>
      <c r="K14" s="139" t="n">
        <f aca="false">'Export SMIS A NU SE ANEXA!'!Z3</f>
        <v>0</v>
      </c>
      <c r="L14" s="139" t="n">
        <f aca="false">D14+K14</f>
        <v>0</v>
      </c>
      <c r="M14" s="123" t="n">
        <f aca="false">'Export SMIS A NU SE ANEXA!'!G3</f>
        <v>0</v>
      </c>
      <c r="N14" s="140"/>
    </row>
    <row r="15" s="141" customFormat="true" ht="21" hidden="false" customHeight="true" outlineLevel="0" collapsed="false">
      <c r="A15" s="137" t="n">
        <v>3</v>
      </c>
      <c r="B15" s="138" t="n">
        <f aca="false">'Export SMIS A NU SE ANEXA!'!H4</f>
        <v>0</v>
      </c>
      <c r="C15" s="139" t="n">
        <f aca="false">'Export SMIS A NU SE ANEXA!'!J4</f>
        <v>0</v>
      </c>
      <c r="D15" s="139" t="n">
        <f aca="false">E15+F15+G15</f>
        <v>0</v>
      </c>
      <c r="E15" s="139" t="n">
        <f aca="false">'Export SMIS A NU SE ANEXA!'!AK4</f>
        <v>0</v>
      </c>
      <c r="F15" s="139" t="n">
        <f aca="false">'Export SMIS A NU SE ANEXA!'!AN4</f>
        <v>0</v>
      </c>
      <c r="G15" s="139" t="n">
        <f aca="false">'Export SMIS A NU SE ANEXA!'!AE4</f>
        <v>0</v>
      </c>
      <c r="H15" s="139" t="n">
        <f aca="false">I15+J15</f>
        <v>0</v>
      </c>
      <c r="I15" s="139" t="n">
        <f aca="false">'Export SMIS A NU SE ANEXA!'!T4</f>
        <v>0</v>
      </c>
      <c r="J15" s="139" t="n">
        <f aca="false">'Export SMIS A NU SE ANEXA!'!Y4</f>
        <v>0</v>
      </c>
      <c r="K15" s="139" t="n">
        <f aca="false">'Export SMIS A NU SE ANEXA!'!Z4</f>
        <v>0</v>
      </c>
      <c r="L15" s="139" t="n">
        <f aca="false">D15+K15</f>
        <v>0</v>
      </c>
      <c r="M15" s="123" t="n">
        <f aca="false">'Export SMIS A NU SE ANEXA!'!G4</f>
        <v>0</v>
      </c>
      <c r="N15" s="140"/>
    </row>
    <row r="16" s="141" customFormat="true" ht="21" hidden="false" customHeight="true" outlineLevel="0" collapsed="false">
      <c r="A16" s="137" t="n">
        <v>4</v>
      </c>
      <c r="B16" s="138" t="n">
        <f aca="false">'Export SMIS A NU SE ANEXA!'!H5</f>
        <v>0</v>
      </c>
      <c r="C16" s="139" t="n">
        <f aca="false">'Export SMIS A NU SE ANEXA!'!J5</f>
        <v>0</v>
      </c>
      <c r="D16" s="139" t="n">
        <f aca="false">E16+F16+G16</f>
        <v>0</v>
      </c>
      <c r="E16" s="139" t="n">
        <f aca="false">'Export SMIS A NU SE ANEXA!'!AK5</f>
        <v>0</v>
      </c>
      <c r="F16" s="139" t="n">
        <f aca="false">'Export SMIS A NU SE ANEXA!'!AN5</f>
        <v>0</v>
      </c>
      <c r="G16" s="139" t="n">
        <f aca="false">'Export SMIS A NU SE ANEXA!'!AE5</f>
        <v>0</v>
      </c>
      <c r="H16" s="139" t="n">
        <f aca="false">I16+J16</f>
        <v>0</v>
      </c>
      <c r="I16" s="139" t="n">
        <f aca="false">'Export SMIS A NU SE ANEXA!'!T5</f>
        <v>0</v>
      </c>
      <c r="J16" s="139" t="n">
        <f aca="false">'Export SMIS A NU SE ANEXA!'!Y5</f>
        <v>0</v>
      </c>
      <c r="K16" s="139" t="n">
        <f aca="false">'Export SMIS A NU SE ANEXA!'!Z5</f>
        <v>0</v>
      </c>
      <c r="L16" s="139" t="n">
        <f aca="false">D16+K16</f>
        <v>0</v>
      </c>
      <c r="M16" s="123" t="n">
        <f aca="false">'Export SMIS A NU SE ANEXA!'!G5</f>
        <v>0</v>
      </c>
      <c r="N16" s="140"/>
    </row>
    <row r="17" s="141" customFormat="true" ht="21" hidden="false" customHeight="true" outlineLevel="0" collapsed="false">
      <c r="A17" s="137" t="n">
        <v>5</v>
      </c>
      <c r="B17" s="138" t="n">
        <f aca="false">'Export SMIS A NU SE ANEXA!'!H6</f>
        <v>0</v>
      </c>
      <c r="C17" s="139" t="n">
        <f aca="false">'Export SMIS A NU SE ANEXA!'!J6</f>
        <v>0</v>
      </c>
      <c r="D17" s="139" t="n">
        <f aca="false">E17+F17+G17</f>
        <v>0</v>
      </c>
      <c r="E17" s="139" t="n">
        <f aca="false">'Export SMIS A NU SE ANEXA!'!AK6</f>
        <v>0</v>
      </c>
      <c r="F17" s="139" t="n">
        <f aca="false">'Export SMIS A NU SE ANEXA!'!AN6</f>
        <v>0</v>
      </c>
      <c r="G17" s="139" t="n">
        <f aca="false">'Export SMIS A NU SE ANEXA!'!AE6</f>
        <v>0</v>
      </c>
      <c r="H17" s="139" t="n">
        <f aca="false">I17+J17</f>
        <v>0</v>
      </c>
      <c r="I17" s="139" t="n">
        <f aca="false">'Export SMIS A NU SE ANEXA!'!T6</f>
        <v>0</v>
      </c>
      <c r="J17" s="139" t="n">
        <f aca="false">'Export SMIS A NU SE ANEXA!'!Y6</f>
        <v>0</v>
      </c>
      <c r="K17" s="139" t="n">
        <f aca="false">'Export SMIS A NU SE ANEXA!'!Z6</f>
        <v>0</v>
      </c>
      <c r="L17" s="139" t="n">
        <f aca="false">D17+K17</f>
        <v>0</v>
      </c>
      <c r="M17" s="123" t="n">
        <f aca="false">'Export SMIS A NU SE ANEXA!'!G6</f>
        <v>0</v>
      </c>
      <c r="N17" s="140"/>
    </row>
    <row r="18" s="141" customFormat="true" ht="21" hidden="false" customHeight="true" outlineLevel="0" collapsed="false">
      <c r="A18" s="137" t="n">
        <v>6</v>
      </c>
      <c r="B18" s="138" t="n">
        <f aca="false">'Export SMIS A NU SE ANEXA!'!H7</f>
        <v>0</v>
      </c>
      <c r="C18" s="139" t="n">
        <f aca="false">'Export SMIS A NU SE ANEXA!'!J7</f>
        <v>0</v>
      </c>
      <c r="D18" s="139" t="n">
        <f aca="false">E18+F18+G18</f>
        <v>0</v>
      </c>
      <c r="E18" s="139" t="n">
        <f aca="false">'Export SMIS A NU SE ANEXA!'!AK7</f>
        <v>0</v>
      </c>
      <c r="F18" s="139" t="n">
        <f aca="false">'Export SMIS A NU SE ANEXA!'!AN7</f>
        <v>0</v>
      </c>
      <c r="G18" s="139" t="n">
        <f aca="false">'Export SMIS A NU SE ANEXA!'!AE7</f>
        <v>0</v>
      </c>
      <c r="H18" s="139" t="n">
        <f aca="false">I18+J18</f>
        <v>0</v>
      </c>
      <c r="I18" s="139" t="n">
        <f aca="false">'Export SMIS A NU SE ANEXA!'!T7</f>
        <v>0</v>
      </c>
      <c r="J18" s="139" t="n">
        <f aca="false">'Export SMIS A NU SE ANEXA!'!Y7</f>
        <v>0</v>
      </c>
      <c r="K18" s="139" t="n">
        <f aca="false">'Export SMIS A NU SE ANEXA!'!Z7</f>
        <v>0</v>
      </c>
      <c r="L18" s="139" t="n">
        <f aca="false">D18+K18</f>
        <v>0</v>
      </c>
      <c r="M18" s="123" t="n">
        <f aca="false">'Export SMIS A NU SE ANEXA!'!G7</f>
        <v>0</v>
      </c>
      <c r="N18" s="140"/>
    </row>
    <row r="19" s="141" customFormat="true" ht="21" hidden="false" customHeight="true" outlineLevel="0" collapsed="false">
      <c r="A19" s="137" t="n">
        <v>7</v>
      </c>
      <c r="B19" s="138" t="n">
        <f aca="false">'Export SMIS A NU SE ANEXA!'!H8</f>
        <v>0</v>
      </c>
      <c r="C19" s="139" t="n">
        <f aca="false">'Export SMIS A NU SE ANEXA!'!J8</f>
        <v>0</v>
      </c>
      <c r="D19" s="139" t="n">
        <f aca="false">E19+F19+G19</f>
        <v>0</v>
      </c>
      <c r="E19" s="139" t="n">
        <f aca="false">'Export SMIS A NU SE ANEXA!'!AK8</f>
        <v>0</v>
      </c>
      <c r="F19" s="139" t="n">
        <f aca="false">'Export SMIS A NU SE ANEXA!'!AN8</f>
        <v>0</v>
      </c>
      <c r="G19" s="139" t="n">
        <f aca="false">'Export SMIS A NU SE ANEXA!'!AE8</f>
        <v>0</v>
      </c>
      <c r="H19" s="139" t="n">
        <f aca="false">I19+J19</f>
        <v>0</v>
      </c>
      <c r="I19" s="139" t="n">
        <f aca="false">'Export SMIS A NU SE ANEXA!'!T8</f>
        <v>0</v>
      </c>
      <c r="J19" s="139" t="n">
        <f aca="false">'Export SMIS A NU SE ANEXA!'!Y8</f>
        <v>0</v>
      </c>
      <c r="K19" s="139" t="n">
        <f aca="false">'Export SMIS A NU SE ANEXA!'!Z8</f>
        <v>0</v>
      </c>
      <c r="L19" s="139" t="n">
        <f aca="false">D19+K19</f>
        <v>0</v>
      </c>
      <c r="M19" s="123" t="n">
        <f aca="false">'Export SMIS A NU SE ANEXA!'!G8</f>
        <v>0</v>
      </c>
      <c r="N19" s="140"/>
    </row>
    <row r="20" s="141" customFormat="true" ht="21" hidden="false" customHeight="true" outlineLevel="0" collapsed="false">
      <c r="A20" s="137" t="n">
        <v>8</v>
      </c>
      <c r="B20" s="138" t="n">
        <f aca="false">'Export SMIS A NU SE ANEXA!'!H9</f>
        <v>0</v>
      </c>
      <c r="C20" s="139" t="n">
        <f aca="false">'Export SMIS A NU SE ANEXA!'!J9</f>
        <v>0</v>
      </c>
      <c r="D20" s="139" t="n">
        <f aca="false">E20+F20+G20</f>
        <v>0</v>
      </c>
      <c r="E20" s="139" t="n">
        <f aca="false">'Export SMIS A NU SE ANEXA!'!AK9</f>
        <v>0</v>
      </c>
      <c r="F20" s="139" t="n">
        <f aca="false">'Export SMIS A NU SE ANEXA!'!AN9</f>
        <v>0</v>
      </c>
      <c r="G20" s="139" t="n">
        <f aca="false">'Export SMIS A NU SE ANEXA!'!AE9</f>
        <v>0</v>
      </c>
      <c r="H20" s="139" t="n">
        <f aca="false">I20+J20</f>
        <v>0</v>
      </c>
      <c r="I20" s="139" t="n">
        <f aca="false">'Export SMIS A NU SE ANEXA!'!T9</f>
        <v>0</v>
      </c>
      <c r="J20" s="139" t="n">
        <f aca="false">'Export SMIS A NU SE ANEXA!'!Y9</f>
        <v>0</v>
      </c>
      <c r="K20" s="139" t="n">
        <f aca="false">'Export SMIS A NU SE ANEXA!'!Z9</f>
        <v>0</v>
      </c>
      <c r="L20" s="139" t="n">
        <f aca="false">D20+K20</f>
        <v>0</v>
      </c>
      <c r="M20" s="123" t="n">
        <f aca="false">'Export SMIS A NU SE ANEXA!'!G9</f>
        <v>0</v>
      </c>
      <c r="N20" s="123"/>
    </row>
    <row r="21" s="141" customFormat="true" ht="21" hidden="false" customHeight="true" outlineLevel="0" collapsed="false">
      <c r="A21" s="137" t="n">
        <v>9</v>
      </c>
      <c r="B21" s="138" t="n">
        <f aca="false">'Export SMIS A NU SE ANEXA!'!H10</f>
        <v>0</v>
      </c>
      <c r="C21" s="139" t="n">
        <f aca="false">'Export SMIS A NU SE ANEXA!'!J10</f>
        <v>0</v>
      </c>
      <c r="D21" s="139" t="n">
        <f aca="false">E21+F21+G21</f>
        <v>0</v>
      </c>
      <c r="E21" s="139" t="n">
        <f aca="false">'Export SMIS A NU SE ANEXA!'!AK10</f>
        <v>0</v>
      </c>
      <c r="F21" s="139" t="n">
        <f aca="false">'Export SMIS A NU SE ANEXA!'!AN10</f>
        <v>0</v>
      </c>
      <c r="G21" s="139" t="n">
        <f aca="false">'Export SMIS A NU SE ANEXA!'!AE10</f>
        <v>0</v>
      </c>
      <c r="H21" s="139" t="n">
        <f aca="false">I21+J21</f>
        <v>0</v>
      </c>
      <c r="I21" s="139" t="n">
        <f aca="false">'Export SMIS A NU SE ANEXA!'!T10</f>
        <v>0</v>
      </c>
      <c r="J21" s="139" t="n">
        <f aca="false">'Export SMIS A NU SE ANEXA!'!Y10</f>
        <v>0</v>
      </c>
      <c r="K21" s="139" t="n">
        <f aca="false">'Export SMIS A NU SE ANEXA!'!Z10</f>
        <v>0</v>
      </c>
      <c r="L21" s="139" t="n">
        <f aca="false">D21+K21</f>
        <v>0</v>
      </c>
      <c r="M21" s="123" t="n">
        <f aca="false">'Export SMIS A NU SE ANEXA!'!G10</f>
        <v>0</v>
      </c>
      <c r="N21" s="123"/>
    </row>
    <row r="22" s="141" customFormat="true" ht="21" hidden="false" customHeight="true" outlineLevel="0" collapsed="false">
      <c r="A22" s="137" t="n">
        <v>10</v>
      </c>
      <c r="B22" s="138" t="n">
        <f aca="false">'Export SMIS A NU SE ANEXA!'!H11</f>
        <v>0</v>
      </c>
      <c r="C22" s="139" t="n">
        <f aca="false">'Export SMIS A NU SE ANEXA!'!J11</f>
        <v>0</v>
      </c>
      <c r="D22" s="139" t="n">
        <f aca="false">E22+F22+G22</f>
        <v>0</v>
      </c>
      <c r="E22" s="139" t="n">
        <f aca="false">'Export SMIS A NU SE ANEXA!'!AK11</f>
        <v>0</v>
      </c>
      <c r="F22" s="139" t="n">
        <f aca="false">'Export SMIS A NU SE ANEXA!'!AN11</f>
        <v>0</v>
      </c>
      <c r="G22" s="139" t="n">
        <f aca="false">'Export SMIS A NU SE ANEXA!'!AE11</f>
        <v>0</v>
      </c>
      <c r="H22" s="139" t="n">
        <f aca="false">I22+J22</f>
        <v>0</v>
      </c>
      <c r="I22" s="139" t="n">
        <f aca="false">'Export SMIS A NU SE ANEXA!'!T11</f>
        <v>0</v>
      </c>
      <c r="J22" s="139" t="n">
        <f aca="false">'Export SMIS A NU SE ANEXA!'!Y11</f>
        <v>0</v>
      </c>
      <c r="K22" s="139" t="n">
        <f aca="false">'Export SMIS A NU SE ANEXA!'!Z11</f>
        <v>0</v>
      </c>
      <c r="L22" s="139" t="n">
        <f aca="false">D22+K22</f>
        <v>0</v>
      </c>
      <c r="M22" s="123" t="n">
        <f aca="false">'Export SMIS A NU SE ANEXA!'!G11</f>
        <v>0</v>
      </c>
      <c r="N22" s="123"/>
    </row>
    <row r="23" s="141" customFormat="true" ht="21" hidden="false" customHeight="true" outlineLevel="0" collapsed="false">
      <c r="A23" s="137" t="n">
        <v>11</v>
      </c>
      <c r="B23" s="138" t="n">
        <f aca="false">'Export SMIS A NU SE ANEXA!'!H12</f>
        <v>0</v>
      </c>
      <c r="C23" s="139" t="n">
        <f aca="false">'Export SMIS A NU SE ANEXA!'!J12</f>
        <v>0</v>
      </c>
      <c r="D23" s="139" t="n">
        <f aca="false">E23+F23+G23</f>
        <v>0</v>
      </c>
      <c r="E23" s="139" t="n">
        <f aca="false">'Export SMIS A NU SE ANEXA!'!AK12</f>
        <v>0</v>
      </c>
      <c r="F23" s="139" t="n">
        <f aca="false">'Export SMIS A NU SE ANEXA!'!AN12</f>
        <v>0</v>
      </c>
      <c r="G23" s="139" t="n">
        <f aca="false">'Export SMIS A NU SE ANEXA!'!AE12</f>
        <v>0</v>
      </c>
      <c r="H23" s="139" t="n">
        <f aca="false">I23+J23</f>
        <v>0</v>
      </c>
      <c r="I23" s="139" t="n">
        <f aca="false">'Export SMIS A NU SE ANEXA!'!T12</f>
        <v>0</v>
      </c>
      <c r="J23" s="139" t="n">
        <f aca="false">'Export SMIS A NU SE ANEXA!'!Y12</f>
        <v>0</v>
      </c>
      <c r="K23" s="139" t="n">
        <f aca="false">'Export SMIS A NU SE ANEXA!'!Z12</f>
        <v>0</v>
      </c>
      <c r="L23" s="139" t="n">
        <f aca="false">D23+K23</f>
        <v>0</v>
      </c>
      <c r="M23" s="123" t="n">
        <f aca="false">'Export SMIS A NU SE ANEXA!'!G12</f>
        <v>0</v>
      </c>
      <c r="N23" s="123"/>
    </row>
    <row r="24" s="141" customFormat="true" ht="21" hidden="false" customHeight="true" outlineLevel="0" collapsed="false">
      <c r="A24" s="137" t="n">
        <v>12</v>
      </c>
      <c r="B24" s="138" t="n">
        <f aca="false">'Export SMIS A NU SE ANEXA!'!H13</f>
        <v>0</v>
      </c>
      <c r="C24" s="139" t="n">
        <f aca="false">'Export SMIS A NU SE ANEXA!'!J13</f>
        <v>0</v>
      </c>
      <c r="D24" s="139" t="n">
        <f aca="false">E24+F24+G24</f>
        <v>0</v>
      </c>
      <c r="E24" s="139" t="n">
        <f aca="false">'Export SMIS A NU SE ANEXA!'!AK13</f>
        <v>0</v>
      </c>
      <c r="F24" s="139" t="n">
        <f aca="false">'Export SMIS A NU SE ANEXA!'!AN13</f>
        <v>0</v>
      </c>
      <c r="G24" s="139" t="n">
        <f aca="false">'Export SMIS A NU SE ANEXA!'!AE13</f>
        <v>0</v>
      </c>
      <c r="H24" s="139" t="n">
        <f aca="false">I24+J24</f>
        <v>0</v>
      </c>
      <c r="I24" s="139" t="n">
        <f aca="false">'Export SMIS A NU SE ANEXA!'!T13</f>
        <v>0</v>
      </c>
      <c r="J24" s="139" t="n">
        <f aca="false">'Export SMIS A NU SE ANEXA!'!Y13</f>
        <v>0</v>
      </c>
      <c r="K24" s="139" t="n">
        <f aca="false">'Export SMIS A NU SE ANEXA!'!Z13</f>
        <v>0</v>
      </c>
      <c r="L24" s="139" t="n">
        <f aca="false">D24+K24</f>
        <v>0</v>
      </c>
      <c r="M24" s="123" t="n">
        <f aca="false">'Export SMIS A NU SE ANEXA!'!G13</f>
        <v>0</v>
      </c>
      <c r="N24" s="123"/>
    </row>
    <row r="25" s="141" customFormat="true" ht="21" hidden="false" customHeight="true" outlineLevel="0" collapsed="false">
      <c r="A25" s="137" t="n">
        <v>13</v>
      </c>
      <c r="B25" s="138" t="n">
        <f aca="false">'Export SMIS A NU SE ANEXA!'!H14</f>
        <v>0</v>
      </c>
      <c r="C25" s="139" t="n">
        <f aca="false">'Export SMIS A NU SE ANEXA!'!J14</f>
        <v>0</v>
      </c>
      <c r="D25" s="139" t="n">
        <f aca="false">E25+F25+G25</f>
        <v>0</v>
      </c>
      <c r="E25" s="139" t="n">
        <f aca="false">'Export SMIS A NU SE ANEXA!'!AK14</f>
        <v>0</v>
      </c>
      <c r="F25" s="139" t="n">
        <f aca="false">'Export SMIS A NU SE ANEXA!'!AN14</f>
        <v>0</v>
      </c>
      <c r="G25" s="139" t="n">
        <f aca="false">'Export SMIS A NU SE ANEXA!'!AE14</f>
        <v>0</v>
      </c>
      <c r="H25" s="139" t="n">
        <f aca="false">I25+J25</f>
        <v>0</v>
      </c>
      <c r="I25" s="139" t="n">
        <f aca="false">'Export SMIS A NU SE ANEXA!'!T14</f>
        <v>0</v>
      </c>
      <c r="J25" s="139" t="n">
        <f aca="false">'Export SMIS A NU SE ANEXA!'!Y14</f>
        <v>0</v>
      </c>
      <c r="K25" s="139" t="n">
        <f aca="false">'Export SMIS A NU SE ANEXA!'!Z14</f>
        <v>0</v>
      </c>
      <c r="L25" s="139" t="n">
        <f aca="false">D25+K25</f>
        <v>0</v>
      </c>
      <c r="M25" s="123" t="n">
        <f aca="false">'Export SMIS A NU SE ANEXA!'!G14</f>
        <v>0</v>
      </c>
      <c r="N25" s="123"/>
    </row>
    <row r="26" s="141" customFormat="true" ht="21" hidden="false" customHeight="true" outlineLevel="0" collapsed="false">
      <c r="A26" s="137" t="n">
        <v>14</v>
      </c>
      <c r="B26" s="138" t="n">
        <f aca="false">'Export SMIS A NU SE ANEXA!'!H15</f>
        <v>0</v>
      </c>
      <c r="C26" s="139" t="n">
        <f aca="false">'Export SMIS A NU SE ANEXA!'!J15</f>
        <v>0</v>
      </c>
      <c r="D26" s="139" t="n">
        <f aca="false">E26+F26+G26</f>
        <v>0</v>
      </c>
      <c r="E26" s="139" t="n">
        <f aca="false">'Export SMIS A NU SE ANEXA!'!AK15</f>
        <v>0</v>
      </c>
      <c r="F26" s="139" t="n">
        <f aca="false">'Export SMIS A NU SE ANEXA!'!AN15</f>
        <v>0</v>
      </c>
      <c r="G26" s="139" t="n">
        <f aca="false">'Export SMIS A NU SE ANEXA!'!AE15</f>
        <v>0</v>
      </c>
      <c r="H26" s="139" t="n">
        <f aca="false">I26+J26</f>
        <v>0</v>
      </c>
      <c r="I26" s="139" t="n">
        <f aca="false">'Export SMIS A NU SE ANEXA!'!T15</f>
        <v>0</v>
      </c>
      <c r="J26" s="139" t="n">
        <f aca="false">'Export SMIS A NU SE ANEXA!'!Y15</f>
        <v>0</v>
      </c>
      <c r="K26" s="139" t="n">
        <f aca="false">'Export SMIS A NU SE ANEXA!'!Z15</f>
        <v>0</v>
      </c>
      <c r="L26" s="139" t="n">
        <f aca="false">D26+K26</f>
        <v>0</v>
      </c>
      <c r="M26" s="123" t="n">
        <f aca="false">'Export SMIS A NU SE ANEXA!'!G15</f>
        <v>0</v>
      </c>
      <c r="N26" s="123"/>
    </row>
    <row r="27" s="141" customFormat="true" ht="21" hidden="false" customHeight="true" outlineLevel="0" collapsed="false">
      <c r="A27" s="137" t="n">
        <v>15</v>
      </c>
      <c r="B27" s="138" t="n">
        <f aca="false">'Export SMIS A NU SE ANEXA!'!H16</f>
        <v>0</v>
      </c>
      <c r="C27" s="139" t="n">
        <f aca="false">'Export SMIS A NU SE ANEXA!'!J16</f>
        <v>0</v>
      </c>
      <c r="D27" s="139" t="n">
        <f aca="false">E27+F27+G27</f>
        <v>0</v>
      </c>
      <c r="E27" s="139" t="n">
        <f aca="false">'Export SMIS A NU SE ANEXA!'!AK16</f>
        <v>0</v>
      </c>
      <c r="F27" s="139" t="n">
        <f aca="false">'Export SMIS A NU SE ANEXA!'!AN16</f>
        <v>0</v>
      </c>
      <c r="G27" s="139" t="n">
        <f aca="false">'Export SMIS A NU SE ANEXA!'!AE16</f>
        <v>0</v>
      </c>
      <c r="H27" s="139" t="n">
        <f aca="false">I27+J27</f>
        <v>0</v>
      </c>
      <c r="I27" s="139" t="n">
        <f aca="false">'Export SMIS A NU SE ANEXA!'!T16</f>
        <v>0</v>
      </c>
      <c r="J27" s="139" t="n">
        <f aca="false">'Export SMIS A NU SE ANEXA!'!Y16</f>
        <v>0</v>
      </c>
      <c r="K27" s="139" t="n">
        <f aca="false">'Export SMIS A NU SE ANEXA!'!Z16</f>
        <v>0</v>
      </c>
      <c r="L27" s="139" t="n">
        <f aca="false">D27+K27</f>
        <v>0</v>
      </c>
      <c r="M27" s="123" t="n">
        <f aca="false">'Export SMIS A NU SE ANEXA!'!G16</f>
        <v>0</v>
      </c>
      <c r="N27" s="123"/>
    </row>
    <row r="28" s="141" customFormat="true" ht="21" hidden="false" customHeight="true" outlineLevel="0" collapsed="false">
      <c r="A28" s="137" t="n">
        <v>16</v>
      </c>
      <c r="B28" s="138" t="n">
        <f aca="false">'Export SMIS A NU SE ANEXA!'!H17</f>
        <v>0</v>
      </c>
      <c r="C28" s="139" t="n">
        <f aca="false">'Export SMIS A NU SE ANEXA!'!J17</f>
        <v>0</v>
      </c>
      <c r="D28" s="139" t="n">
        <f aca="false">E28+F28+G28</f>
        <v>0</v>
      </c>
      <c r="E28" s="139" t="n">
        <f aca="false">'Export SMIS A NU SE ANEXA!'!AK17</f>
        <v>0</v>
      </c>
      <c r="F28" s="139" t="n">
        <f aca="false">'Export SMIS A NU SE ANEXA!'!AN17</f>
        <v>0</v>
      </c>
      <c r="G28" s="139" t="n">
        <f aca="false">'Export SMIS A NU SE ANEXA!'!AE17</f>
        <v>0</v>
      </c>
      <c r="H28" s="139" t="n">
        <f aca="false">I28+J28</f>
        <v>0</v>
      </c>
      <c r="I28" s="139" t="n">
        <f aca="false">'Export SMIS A NU SE ANEXA!'!T17</f>
        <v>0</v>
      </c>
      <c r="J28" s="139" t="n">
        <f aca="false">'Export SMIS A NU SE ANEXA!'!Y17</f>
        <v>0</v>
      </c>
      <c r="K28" s="139" t="n">
        <f aca="false">'Export SMIS A NU SE ANEXA!'!Z17</f>
        <v>0</v>
      </c>
      <c r="L28" s="139" t="n">
        <f aca="false">D28+K28</f>
        <v>0</v>
      </c>
      <c r="M28" s="123" t="n">
        <f aca="false">'Export SMIS A NU SE ANEXA!'!G17</f>
        <v>0</v>
      </c>
      <c r="N28" s="123"/>
    </row>
    <row r="29" s="141" customFormat="true" ht="21" hidden="false" customHeight="true" outlineLevel="0" collapsed="false">
      <c r="A29" s="137" t="n">
        <v>17</v>
      </c>
      <c r="B29" s="138" t="n">
        <f aca="false">'Export SMIS A NU SE ANEXA!'!H18</f>
        <v>0</v>
      </c>
      <c r="C29" s="139" t="n">
        <f aca="false">'Export SMIS A NU SE ANEXA!'!J18</f>
        <v>0</v>
      </c>
      <c r="D29" s="139" t="n">
        <f aca="false">E29+F29+G29</f>
        <v>0</v>
      </c>
      <c r="E29" s="139" t="n">
        <f aca="false">'Export SMIS A NU SE ANEXA!'!AK18</f>
        <v>0</v>
      </c>
      <c r="F29" s="139" t="n">
        <f aca="false">'Export SMIS A NU SE ANEXA!'!AN18</f>
        <v>0</v>
      </c>
      <c r="G29" s="139" t="n">
        <f aca="false">'Export SMIS A NU SE ANEXA!'!AE18</f>
        <v>0</v>
      </c>
      <c r="H29" s="139" t="n">
        <f aca="false">I29+J29</f>
        <v>0</v>
      </c>
      <c r="I29" s="139" t="n">
        <f aca="false">'Export SMIS A NU SE ANEXA!'!T18</f>
        <v>0</v>
      </c>
      <c r="J29" s="139" t="n">
        <f aca="false">'Export SMIS A NU SE ANEXA!'!Y18</f>
        <v>0</v>
      </c>
      <c r="K29" s="139" t="n">
        <f aca="false">'Export SMIS A NU SE ANEXA!'!Z18</f>
        <v>0</v>
      </c>
      <c r="L29" s="139" t="n">
        <f aca="false">D29+K29</f>
        <v>0</v>
      </c>
      <c r="M29" s="123" t="n">
        <f aca="false">'Export SMIS A NU SE ANEXA!'!G18</f>
        <v>0</v>
      </c>
      <c r="N29" s="123"/>
    </row>
    <row r="30" s="141" customFormat="true" ht="21" hidden="false" customHeight="true" outlineLevel="0" collapsed="false">
      <c r="A30" s="137" t="n">
        <v>18</v>
      </c>
      <c r="B30" s="138" t="n">
        <f aca="false">'Export SMIS A NU SE ANEXA!'!H19</f>
        <v>0</v>
      </c>
      <c r="C30" s="139" t="n">
        <f aca="false">'Export SMIS A NU SE ANEXA!'!J19</f>
        <v>0</v>
      </c>
      <c r="D30" s="139" t="n">
        <f aca="false">E30+F30+G30</f>
        <v>0</v>
      </c>
      <c r="E30" s="139" t="n">
        <f aca="false">'Export SMIS A NU SE ANEXA!'!AK19</f>
        <v>0</v>
      </c>
      <c r="F30" s="139" t="n">
        <f aca="false">'Export SMIS A NU SE ANEXA!'!AN19</f>
        <v>0</v>
      </c>
      <c r="G30" s="139" t="n">
        <f aca="false">'Export SMIS A NU SE ANEXA!'!AE19</f>
        <v>0</v>
      </c>
      <c r="H30" s="139" t="n">
        <f aca="false">I30+J30</f>
        <v>0</v>
      </c>
      <c r="I30" s="139" t="n">
        <f aca="false">'Export SMIS A NU SE ANEXA!'!T19</f>
        <v>0</v>
      </c>
      <c r="J30" s="139" t="n">
        <f aca="false">'Export SMIS A NU SE ANEXA!'!Y19</f>
        <v>0</v>
      </c>
      <c r="K30" s="139" t="n">
        <f aca="false">'Export SMIS A NU SE ANEXA!'!Z19</f>
        <v>0</v>
      </c>
      <c r="L30" s="139" t="n">
        <f aca="false">D30+K30</f>
        <v>0</v>
      </c>
      <c r="M30" s="123" t="n">
        <f aca="false">'Export SMIS A NU SE ANEXA!'!G19</f>
        <v>0</v>
      </c>
      <c r="N30" s="123"/>
    </row>
    <row r="31" s="141" customFormat="true" ht="21" hidden="false" customHeight="true" outlineLevel="0" collapsed="false">
      <c r="A31" s="137" t="n">
        <v>19</v>
      </c>
      <c r="B31" s="138" t="n">
        <f aca="false">'Export SMIS A NU SE ANEXA!'!H20</f>
        <v>0</v>
      </c>
      <c r="C31" s="139" t="n">
        <f aca="false">'Export SMIS A NU SE ANEXA!'!J20</f>
        <v>0</v>
      </c>
      <c r="D31" s="139" t="n">
        <f aca="false">E31+F31+G31</f>
        <v>0</v>
      </c>
      <c r="E31" s="139" t="n">
        <f aca="false">'Export SMIS A NU SE ANEXA!'!AK20</f>
        <v>0</v>
      </c>
      <c r="F31" s="139" t="n">
        <f aca="false">'Export SMIS A NU SE ANEXA!'!AN20</f>
        <v>0</v>
      </c>
      <c r="G31" s="139" t="n">
        <f aca="false">'Export SMIS A NU SE ANEXA!'!AE20</f>
        <v>0</v>
      </c>
      <c r="H31" s="139" t="n">
        <f aca="false">I31+J31</f>
        <v>0</v>
      </c>
      <c r="I31" s="139" t="n">
        <f aca="false">'Export SMIS A NU SE ANEXA!'!T20</f>
        <v>0</v>
      </c>
      <c r="J31" s="139" t="n">
        <f aca="false">'Export SMIS A NU SE ANEXA!'!Y20</f>
        <v>0</v>
      </c>
      <c r="K31" s="139" t="n">
        <f aca="false">'Export SMIS A NU SE ANEXA!'!Z20</f>
        <v>0</v>
      </c>
      <c r="L31" s="139" t="n">
        <f aca="false">D31+K31</f>
        <v>0</v>
      </c>
      <c r="M31" s="123" t="n">
        <f aca="false">'Export SMIS A NU SE ANEXA!'!G20</f>
        <v>0</v>
      </c>
      <c r="N31" s="123"/>
    </row>
    <row r="32" s="141" customFormat="true" ht="21" hidden="false" customHeight="true" outlineLevel="0" collapsed="false">
      <c r="A32" s="137" t="n">
        <v>20</v>
      </c>
      <c r="B32" s="138" t="n">
        <f aca="false">'Export SMIS A NU SE ANEXA!'!H21</f>
        <v>0</v>
      </c>
      <c r="C32" s="139" t="n">
        <f aca="false">'Export SMIS A NU SE ANEXA!'!J21</f>
        <v>0</v>
      </c>
      <c r="D32" s="139" t="n">
        <f aca="false">E32+F32+G32</f>
        <v>0</v>
      </c>
      <c r="E32" s="139" t="n">
        <f aca="false">'Export SMIS A NU SE ANEXA!'!AK21</f>
        <v>0</v>
      </c>
      <c r="F32" s="139" t="n">
        <f aca="false">'Export SMIS A NU SE ANEXA!'!AN21</f>
        <v>0</v>
      </c>
      <c r="G32" s="139" t="n">
        <f aca="false">'Export SMIS A NU SE ANEXA!'!AE21</f>
        <v>0</v>
      </c>
      <c r="H32" s="139" t="n">
        <f aca="false">I32+J32</f>
        <v>0</v>
      </c>
      <c r="I32" s="139" t="n">
        <f aca="false">'Export SMIS A NU SE ANEXA!'!T21</f>
        <v>0</v>
      </c>
      <c r="J32" s="139" t="n">
        <f aca="false">'Export SMIS A NU SE ANEXA!'!Y21</f>
        <v>0</v>
      </c>
      <c r="K32" s="139" t="n">
        <f aca="false">'Export SMIS A NU SE ANEXA!'!Z21</f>
        <v>0</v>
      </c>
      <c r="L32" s="139" t="n">
        <f aca="false">D32+K32</f>
        <v>0</v>
      </c>
      <c r="M32" s="123" t="n">
        <f aca="false">'Export SMIS A NU SE ANEXA!'!G21</f>
        <v>0</v>
      </c>
      <c r="N32" s="123"/>
    </row>
    <row r="33" s="141" customFormat="true" ht="21" hidden="true" customHeight="true" outlineLevel="0" collapsed="false">
      <c r="A33" s="137" t="n">
        <v>21</v>
      </c>
      <c r="B33" s="138" t="n">
        <f aca="false">'Export SMIS A NU SE ANEXA!'!H22</f>
        <v>0</v>
      </c>
      <c r="C33" s="139" t="n">
        <f aca="false">'Export SMIS A NU SE ANEXA!'!J22</f>
        <v>0</v>
      </c>
      <c r="D33" s="139" t="n">
        <f aca="false">E33+F33+G33</f>
        <v>0</v>
      </c>
      <c r="E33" s="139" t="n">
        <f aca="false">'Export SMIS A NU SE ANEXA!'!AK22</f>
        <v>0</v>
      </c>
      <c r="F33" s="139" t="n">
        <f aca="false">'Export SMIS A NU SE ANEXA!'!AN22</f>
        <v>0</v>
      </c>
      <c r="G33" s="139" t="n">
        <f aca="false">'Export SMIS A NU SE ANEXA!'!AE22</f>
        <v>0</v>
      </c>
      <c r="H33" s="139" t="n">
        <f aca="false">I33+J33</f>
        <v>0</v>
      </c>
      <c r="I33" s="139" t="n">
        <f aca="false">'Export SMIS A NU SE ANEXA!'!T22</f>
        <v>0</v>
      </c>
      <c r="J33" s="139" t="n">
        <f aca="false">'Export SMIS A NU SE ANEXA!'!Y22</f>
        <v>0</v>
      </c>
      <c r="K33" s="139" t="n">
        <f aca="false">'Export SMIS A NU SE ANEXA!'!Z22</f>
        <v>0</v>
      </c>
      <c r="L33" s="139" t="n">
        <f aca="false">D33+K33</f>
        <v>0</v>
      </c>
      <c r="M33" s="123" t="n">
        <f aca="false">'Export SMIS A NU SE ANEXA!'!G22</f>
        <v>0</v>
      </c>
      <c r="N33" s="123"/>
    </row>
    <row r="34" s="141" customFormat="true" ht="21" hidden="true" customHeight="true" outlineLevel="0" collapsed="false">
      <c r="A34" s="137" t="n">
        <v>22</v>
      </c>
      <c r="B34" s="138" t="n">
        <f aca="false">'Export SMIS A NU SE ANEXA!'!H23</f>
        <v>0</v>
      </c>
      <c r="C34" s="139" t="n">
        <f aca="false">'Export SMIS A NU SE ANEXA!'!J23</f>
        <v>0</v>
      </c>
      <c r="D34" s="139" t="n">
        <f aca="false">E34+F34+G34</f>
        <v>0</v>
      </c>
      <c r="E34" s="139" t="n">
        <f aca="false">'Export SMIS A NU SE ANEXA!'!AK23</f>
        <v>0</v>
      </c>
      <c r="F34" s="139" t="n">
        <f aca="false">'Export SMIS A NU SE ANEXA!'!AN23</f>
        <v>0</v>
      </c>
      <c r="G34" s="139" t="n">
        <f aca="false">'Export SMIS A NU SE ANEXA!'!AE23</f>
        <v>0</v>
      </c>
      <c r="H34" s="139" t="n">
        <f aca="false">I34+J34</f>
        <v>0</v>
      </c>
      <c r="I34" s="139" t="n">
        <f aca="false">'Export SMIS A NU SE ANEXA!'!T23</f>
        <v>0</v>
      </c>
      <c r="J34" s="139" t="n">
        <f aca="false">'Export SMIS A NU SE ANEXA!'!Y23</f>
        <v>0</v>
      </c>
      <c r="K34" s="139" t="n">
        <f aca="false">'Export SMIS A NU SE ANEXA!'!Z23</f>
        <v>0</v>
      </c>
      <c r="L34" s="139" t="n">
        <f aca="false">D34+K34</f>
        <v>0</v>
      </c>
      <c r="M34" s="123" t="n">
        <f aca="false">'Export SMIS A NU SE ANEXA!'!G23</f>
        <v>0</v>
      </c>
      <c r="N34" s="123"/>
    </row>
    <row r="35" s="141" customFormat="true" ht="21" hidden="true" customHeight="true" outlineLevel="0" collapsed="false">
      <c r="A35" s="137" t="n">
        <v>23</v>
      </c>
      <c r="B35" s="138" t="n">
        <f aca="false">'Export SMIS A NU SE ANEXA!'!H24</f>
        <v>0</v>
      </c>
      <c r="C35" s="139" t="n">
        <f aca="false">'Export SMIS A NU SE ANEXA!'!J24</f>
        <v>0</v>
      </c>
      <c r="D35" s="139" t="n">
        <f aca="false">E35+F35+G35</f>
        <v>0</v>
      </c>
      <c r="E35" s="139" t="n">
        <f aca="false">'Export SMIS A NU SE ANEXA!'!AK24</f>
        <v>0</v>
      </c>
      <c r="F35" s="139" t="n">
        <f aca="false">'Export SMIS A NU SE ANEXA!'!AN24</f>
        <v>0</v>
      </c>
      <c r="G35" s="139" t="n">
        <f aca="false">'Export SMIS A NU SE ANEXA!'!AE24</f>
        <v>0</v>
      </c>
      <c r="H35" s="139" t="n">
        <f aca="false">I35+J35</f>
        <v>0</v>
      </c>
      <c r="I35" s="139" t="n">
        <f aca="false">'Export SMIS A NU SE ANEXA!'!T24</f>
        <v>0</v>
      </c>
      <c r="J35" s="139" t="n">
        <f aca="false">'Export SMIS A NU SE ANEXA!'!Y24</f>
        <v>0</v>
      </c>
      <c r="K35" s="139" t="n">
        <f aca="false">'Export SMIS A NU SE ANEXA!'!Z24</f>
        <v>0</v>
      </c>
      <c r="L35" s="139" t="n">
        <f aca="false">D35+K35</f>
        <v>0</v>
      </c>
      <c r="M35" s="123" t="n">
        <f aca="false">'Export SMIS A NU SE ANEXA!'!G24</f>
        <v>0</v>
      </c>
      <c r="N35" s="123"/>
    </row>
    <row r="36" s="141" customFormat="true" ht="21" hidden="true" customHeight="true" outlineLevel="0" collapsed="false">
      <c r="A36" s="137" t="n">
        <v>24</v>
      </c>
      <c r="B36" s="138" t="n">
        <f aca="false">'Export SMIS A NU SE ANEXA!'!H25</f>
        <v>0</v>
      </c>
      <c r="C36" s="139" t="n">
        <f aca="false">'Export SMIS A NU SE ANEXA!'!J25</f>
        <v>0</v>
      </c>
      <c r="D36" s="139" t="n">
        <f aca="false">E36+F36+G36</f>
        <v>0</v>
      </c>
      <c r="E36" s="139" t="n">
        <f aca="false">'Export SMIS A NU SE ANEXA!'!AK25</f>
        <v>0</v>
      </c>
      <c r="F36" s="139" t="n">
        <f aca="false">'Export SMIS A NU SE ANEXA!'!AN25</f>
        <v>0</v>
      </c>
      <c r="G36" s="139" t="n">
        <f aca="false">'Export SMIS A NU SE ANEXA!'!AE25</f>
        <v>0</v>
      </c>
      <c r="H36" s="139" t="n">
        <f aca="false">I36+J36</f>
        <v>0</v>
      </c>
      <c r="I36" s="139" t="n">
        <f aca="false">'Export SMIS A NU SE ANEXA!'!T25</f>
        <v>0</v>
      </c>
      <c r="J36" s="139" t="n">
        <f aca="false">'Export SMIS A NU SE ANEXA!'!Y25</f>
        <v>0</v>
      </c>
      <c r="K36" s="139" t="n">
        <f aca="false">'Export SMIS A NU SE ANEXA!'!Z25</f>
        <v>0</v>
      </c>
      <c r="L36" s="139" t="n">
        <f aca="false">D36+K36</f>
        <v>0</v>
      </c>
      <c r="M36" s="123" t="n">
        <f aca="false">'Export SMIS A NU SE ANEXA!'!G25</f>
        <v>0</v>
      </c>
      <c r="N36" s="123"/>
    </row>
    <row r="37" s="141" customFormat="true" ht="21" hidden="true" customHeight="true" outlineLevel="0" collapsed="false">
      <c r="A37" s="137" t="n">
        <v>25</v>
      </c>
      <c r="B37" s="138" t="n">
        <f aca="false">'Export SMIS A NU SE ANEXA!'!H26</f>
        <v>0</v>
      </c>
      <c r="C37" s="139" t="n">
        <f aca="false">'Export SMIS A NU SE ANEXA!'!J26</f>
        <v>0</v>
      </c>
      <c r="D37" s="139" t="n">
        <f aca="false">E37+F37+G37</f>
        <v>0</v>
      </c>
      <c r="E37" s="139" t="n">
        <f aca="false">'Export SMIS A NU SE ANEXA!'!AK26</f>
        <v>0</v>
      </c>
      <c r="F37" s="139" t="n">
        <f aca="false">'Export SMIS A NU SE ANEXA!'!AN26</f>
        <v>0</v>
      </c>
      <c r="G37" s="139" t="n">
        <f aca="false">'Export SMIS A NU SE ANEXA!'!AE26</f>
        <v>0</v>
      </c>
      <c r="H37" s="139" t="n">
        <f aca="false">I37+J37</f>
        <v>0</v>
      </c>
      <c r="I37" s="139" t="n">
        <f aca="false">'Export SMIS A NU SE ANEXA!'!T26</f>
        <v>0</v>
      </c>
      <c r="J37" s="139" t="n">
        <f aca="false">'Export SMIS A NU SE ANEXA!'!Y26</f>
        <v>0</v>
      </c>
      <c r="K37" s="139" t="n">
        <f aca="false">'Export SMIS A NU SE ANEXA!'!Z26</f>
        <v>0</v>
      </c>
      <c r="L37" s="139" t="n">
        <f aca="false">D37+K37</f>
        <v>0</v>
      </c>
      <c r="M37" s="123" t="n">
        <f aca="false">'Export SMIS A NU SE ANEXA!'!G26</f>
        <v>0</v>
      </c>
      <c r="N37" s="123"/>
    </row>
    <row r="38" s="141" customFormat="true" ht="21" hidden="true" customHeight="true" outlineLevel="0" collapsed="false">
      <c r="A38" s="137" t="n">
        <v>26</v>
      </c>
      <c r="B38" s="138" t="n">
        <f aca="false">'Export SMIS A NU SE ANEXA!'!H27</f>
        <v>0</v>
      </c>
      <c r="C38" s="139" t="n">
        <f aca="false">'Export SMIS A NU SE ANEXA!'!J27</f>
        <v>0</v>
      </c>
      <c r="D38" s="139" t="n">
        <f aca="false">E38+F38+G38</f>
        <v>0</v>
      </c>
      <c r="E38" s="139" t="n">
        <f aca="false">'Export SMIS A NU SE ANEXA!'!AK27</f>
        <v>0</v>
      </c>
      <c r="F38" s="139" t="n">
        <f aca="false">'Export SMIS A NU SE ANEXA!'!AN27</f>
        <v>0</v>
      </c>
      <c r="G38" s="139" t="n">
        <f aca="false">'Export SMIS A NU SE ANEXA!'!AE27</f>
        <v>0</v>
      </c>
      <c r="H38" s="139" t="n">
        <f aca="false">I38+J38</f>
        <v>0</v>
      </c>
      <c r="I38" s="139" t="n">
        <f aca="false">'Export SMIS A NU SE ANEXA!'!T27</f>
        <v>0</v>
      </c>
      <c r="J38" s="139" t="n">
        <f aca="false">'Export SMIS A NU SE ANEXA!'!Y27</f>
        <v>0</v>
      </c>
      <c r="K38" s="139" t="n">
        <f aca="false">'Export SMIS A NU SE ANEXA!'!Z27</f>
        <v>0</v>
      </c>
      <c r="L38" s="139" t="n">
        <f aca="false">D38+K38</f>
        <v>0</v>
      </c>
      <c r="M38" s="123" t="n">
        <f aca="false">'Export SMIS A NU SE ANEXA!'!G27</f>
        <v>0</v>
      </c>
      <c r="N38" s="123"/>
    </row>
    <row r="39" s="141" customFormat="true" ht="21" hidden="true" customHeight="true" outlineLevel="0" collapsed="false">
      <c r="A39" s="137" t="n">
        <v>27</v>
      </c>
      <c r="B39" s="138" t="n">
        <f aca="false">'Export SMIS A NU SE ANEXA!'!H28</f>
        <v>0</v>
      </c>
      <c r="C39" s="139" t="n">
        <f aca="false">'Export SMIS A NU SE ANEXA!'!J28</f>
        <v>0</v>
      </c>
      <c r="D39" s="139" t="n">
        <f aca="false">E39+F39+G39</f>
        <v>0</v>
      </c>
      <c r="E39" s="139" t="n">
        <f aca="false">'Export SMIS A NU SE ANEXA!'!AK28</f>
        <v>0</v>
      </c>
      <c r="F39" s="139" t="n">
        <f aca="false">'Export SMIS A NU SE ANEXA!'!AN28</f>
        <v>0</v>
      </c>
      <c r="G39" s="139" t="n">
        <f aca="false">'Export SMIS A NU SE ANEXA!'!AE28</f>
        <v>0</v>
      </c>
      <c r="H39" s="139" t="n">
        <f aca="false">I39+J39</f>
        <v>0</v>
      </c>
      <c r="I39" s="139" t="n">
        <f aca="false">'Export SMIS A NU SE ANEXA!'!T28</f>
        <v>0</v>
      </c>
      <c r="J39" s="139" t="n">
        <f aca="false">'Export SMIS A NU SE ANEXA!'!Y28</f>
        <v>0</v>
      </c>
      <c r="K39" s="139" t="n">
        <f aca="false">'Export SMIS A NU SE ANEXA!'!Z28</f>
        <v>0</v>
      </c>
      <c r="L39" s="139" t="n">
        <f aca="false">D39+K39</f>
        <v>0</v>
      </c>
      <c r="M39" s="123" t="n">
        <f aca="false">'Export SMIS A NU SE ANEXA!'!G28</f>
        <v>0</v>
      </c>
      <c r="N39" s="123"/>
    </row>
    <row r="40" s="141" customFormat="true" ht="21" hidden="true" customHeight="true" outlineLevel="0" collapsed="false">
      <c r="A40" s="137" t="n">
        <v>28</v>
      </c>
      <c r="B40" s="138" t="n">
        <f aca="false">'Export SMIS A NU SE ANEXA!'!H29</f>
        <v>0</v>
      </c>
      <c r="C40" s="139" t="n">
        <f aca="false">'Export SMIS A NU SE ANEXA!'!J29</f>
        <v>0</v>
      </c>
      <c r="D40" s="139" t="n">
        <f aca="false">E40+F40+G40</f>
        <v>0</v>
      </c>
      <c r="E40" s="139" t="n">
        <f aca="false">'Export SMIS A NU SE ANEXA!'!AK29</f>
        <v>0</v>
      </c>
      <c r="F40" s="139" t="n">
        <f aca="false">'Export SMIS A NU SE ANEXA!'!AN29</f>
        <v>0</v>
      </c>
      <c r="G40" s="139" t="n">
        <f aca="false">'Export SMIS A NU SE ANEXA!'!AE29</f>
        <v>0</v>
      </c>
      <c r="H40" s="139" t="n">
        <f aca="false">I40+J40</f>
        <v>0</v>
      </c>
      <c r="I40" s="139" t="n">
        <f aca="false">'Export SMIS A NU SE ANEXA!'!T29</f>
        <v>0</v>
      </c>
      <c r="J40" s="139" t="n">
        <f aca="false">'Export SMIS A NU SE ANEXA!'!Y29</f>
        <v>0</v>
      </c>
      <c r="K40" s="139" t="n">
        <f aca="false">'Export SMIS A NU SE ANEXA!'!Z29</f>
        <v>0</v>
      </c>
      <c r="L40" s="139" t="n">
        <f aca="false">D40+K40</f>
        <v>0</v>
      </c>
      <c r="M40" s="123" t="n">
        <f aca="false">'Export SMIS A NU SE ANEXA!'!G29</f>
        <v>0</v>
      </c>
      <c r="N40" s="123"/>
    </row>
    <row r="41" s="141" customFormat="true" ht="21" hidden="true" customHeight="true" outlineLevel="0" collapsed="false">
      <c r="A41" s="137" t="n">
        <v>29</v>
      </c>
      <c r="B41" s="138" t="n">
        <f aca="false">'Export SMIS A NU SE ANEXA!'!H30</f>
        <v>0</v>
      </c>
      <c r="C41" s="139" t="n">
        <f aca="false">'Export SMIS A NU SE ANEXA!'!J30</f>
        <v>0</v>
      </c>
      <c r="D41" s="139" t="n">
        <f aca="false">E41+F41+G41</f>
        <v>0</v>
      </c>
      <c r="E41" s="139" t="n">
        <f aca="false">'Export SMIS A NU SE ANEXA!'!AK30</f>
        <v>0</v>
      </c>
      <c r="F41" s="139" t="n">
        <f aca="false">'Export SMIS A NU SE ANEXA!'!AN30</f>
        <v>0</v>
      </c>
      <c r="G41" s="139" t="n">
        <f aca="false">'Export SMIS A NU SE ANEXA!'!AE30</f>
        <v>0</v>
      </c>
      <c r="H41" s="139" t="n">
        <f aca="false">I41+J41</f>
        <v>0</v>
      </c>
      <c r="I41" s="139" t="n">
        <f aca="false">'Export SMIS A NU SE ANEXA!'!T30</f>
        <v>0</v>
      </c>
      <c r="J41" s="139" t="n">
        <f aca="false">'Export SMIS A NU SE ANEXA!'!Y30</f>
        <v>0</v>
      </c>
      <c r="K41" s="139" t="n">
        <f aca="false">'Export SMIS A NU SE ANEXA!'!Z30</f>
        <v>0</v>
      </c>
      <c r="L41" s="139" t="n">
        <f aca="false">D41+K41</f>
        <v>0</v>
      </c>
      <c r="M41" s="123" t="n">
        <f aca="false">'Export SMIS A NU SE ANEXA!'!G30</f>
        <v>0</v>
      </c>
      <c r="N41" s="123"/>
    </row>
    <row r="42" s="141" customFormat="true" ht="21" hidden="true" customHeight="true" outlineLevel="0" collapsed="false">
      <c r="A42" s="137" t="n">
        <v>30</v>
      </c>
      <c r="B42" s="138" t="n">
        <f aca="false">'Export SMIS A NU SE ANEXA!'!H31</f>
        <v>0</v>
      </c>
      <c r="C42" s="139" t="n">
        <f aca="false">'Export SMIS A NU SE ANEXA!'!J31</f>
        <v>0</v>
      </c>
      <c r="D42" s="139" t="n">
        <f aca="false">E42+F42+G42</f>
        <v>0</v>
      </c>
      <c r="E42" s="139" t="n">
        <f aca="false">'Export SMIS A NU SE ANEXA!'!AK31</f>
        <v>0</v>
      </c>
      <c r="F42" s="139" t="n">
        <f aca="false">'Export SMIS A NU SE ANEXA!'!AN31</f>
        <v>0</v>
      </c>
      <c r="G42" s="139" t="n">
        <f aca="false">'Export SMIS A NU SE ANEXA!'!AE31</f>
        <v>0</v>
      </c>
      <c r="H42" s="139" t="n">
        <f aca="false">I42+J42</f>
        <v>0</v>
      </c>
      <c r="I42" s="139" t="n">
        <f aca="false">'Export SMIS A NU SE ANEXA!'!T31</f>
        <v>0</v>
      </c>
      <c r="J42" s="139" t="n">
        <f aca="false">'Export SMIS A NU SE ANEXA!'!Y31</f>
        <v>0</v>
      </c>
      <c r="K42" s="139" t="n">
        <f aca="false">'Export SMIS A NU SE ANEXA!'!Z31</f>
        <v>0</v>
      </c>
      <c r="L42" s="139" t="n">
        <f aca="false">D42+K42</f>
        <v>0</v>
      </c>
      <c r="M42" s="123" t="n">
        <f aca="false">'Export SMIS A NU SE ANEXA!'!G31</f>
        <v>0</v>
      </c>
      <c r="N42" s="123"/>
    </row>
    <row r="43" s="141" customFormat="true" ht="21" hidden="true" customHeight="true" outlineLevel="0" collapsed="false">
      <c r="A43" s="137" t="n">
        <v>31</v>
      </c>
      <c r="B43" s="138" t="n">
        <f aca="false">'Export SMIS A NU SE ANEXA!'!H32</f>
        <v>0</v>
      </c>
      <c r="C43" s="139" t="n">
        <f aca="false">'Export SMIS A NU SE ANEXA!'!J32</f>
        <v>0</v>
      </c>
      <c r="D43" s="139" t="n">
        <f aca="false">E43+F43+G43</f>
        <v>0</v>
      </c>
      <c r="E43" s="139" t="n">
        <f aca="false">'Export SMIS A NU SE ANEXA!'!AK32</f>
        <v>0</v>
      </c>
      <c r="F43" s="139" t="n">
        <f aca="false">'Export SMIS A NU SE ANEXA!'!AN32</f>
        <v>0</v>
      </c>
      <c r="G43" s="139" t="n">
        <f aca="false">'Export SMIS A NU SE ANEXA!'!AE32</f>
        <v>0</v>
      </c>
      <c r="H43" s="139" t="n">
        <f aca="false">I43+J43</f>
        <v>0</v>
      </c>
      <c r="I43" s="139" t="n">
        <f aca="false">'Export SMIS A NU SE ANEXA!'!T32</f>
        <v>0</v>
      </c>
      <c r="J43" s="139" t="n">
        <f aca="false">'Export SMIS A NU SE ANEXA!'!Y32</f>
        <v>0</v>
      </c>
      <c r="K43" s="139" t="n">
        <f aca="false">'Export SMIS A NU SE ANEXA!'!Z32</f>
        <v>0</v>
      </c>
      <c r="L43" s="139" t="n">
        <f aca="false">D43+K43</f>
        <v>0</v>
      </c>
      <c r="M43" s="123" t="n">
        <f aca="false">'Export SMIS A NU SE ANEXA!'!G32</f>
        <v>0</v>
      </c>
      <c r="N43" s="123"/>
    </row>
    <row r="44" s="141" customFormat="true" ht="21" hidden="true" customHeight="true" outlineLevel="0" collapsed="false">
      <c r="A44" s="137" t="n">
        <v>32</v>
      </c>
      <c r="B44" s="138" t="n">
        <f aca="false">'Export SMIS A NU SE ANEXA!'!H33</f>
        <v>0</v>
      </c>
      <c r="C44" s="139" t="n">
        <f aca="false">'Export SMIS A NU SE ANEXA!'!J33</f>
        <v>0</v>
      </c>
      <c r="D44" s="139" t="n">
        <f aca="false">E44+F44+G44</f>
        <v>0</v>
      </c>
      <c r="E44" s="139" t="n">
        <f aca="false">'Export SMIS A NU SE ANEXA!'!AK33</f>
        <v>0</v>
      </c>
      <c r="F44" s="139" t="n">
        <f aca="false">'Export SMIS A NU SE ANEXA!'!AN33</f>
        <v>0</v>
      </c>
      <c r="G44" s="139" t="n">
        <f aca="false">'Export SMIS A NU SE ANEXA!'!AE33</f>
        <v>0</v>
      </c>
      <c r="H44" s="139" t="n">
        <f aca="false">I44+J44</f>
        <v>0</v>
      </c>
      <c r="I44" s="139" t="n">
        <f aca="false">'Export SMIS A NU SE ANEXA!'!T33</f>
        <v>0</v>
      </c>
      <c r="J44" s="139" t="n">
        <f aca="false">'Export SMIS A NU SE ANEXA!'!Y33</f>
        <v>0</v>
      </c>
      <c r="K44" s="139" t="n">
        <f aca="false">'Export SMIS A NU SE ANEXA!'!Z33</f>
        <v>0</v>
      </c>
      <c r="L44" s="139" t="n">
        <f aca="false">D44+K44</f>
        <v>0</v>
      </c>
      <c r="M44" s="123" t="n">
        <f aca="false">'Export SMIS A NU SE ANEXA!'!G33</f>
        <v>0</v>
      </c>
      <c r="N44" s="123"/>
    </row>
    <row r="45" s="141" customFormat="true" ht="21" hidden="true" customHeight="true" outlineLevel="0" collapsed="false">
      <c r="A45" s="137" t="n">
        <v>33</v>
      </c>
      <c r="B45" s="138" t="n">
        <f aca="false">'Export SMIS A NU SE ANEXA!'!H34</f>
        <v>0</v>
      </c>
      <c r="C45" s="139" t="n">
        <f aca="false">'Export SMIS A NU SE ANEXA!'!J34</f>
        <v>0</v>
      </c>
      <c r="D45" s="139" t="n">
        <f aca="false">E45+F45+G45</f>
        <v>0</v>
      </c>
      <c r="E45" s="139" t="n">
        <f aca="false">'Export SMIS A NU SE ANEXA!'!AK34</f>
        <v>0</v>
      </c>
      <c r="F45" s="139" t="n">
        <f aca="false">'Export SMIS A NU SE ANEXA!'!AN34</f>
        <v>0</v>
      </c>
      <c r="G45" s="139" t="n">
        <f aca="false">'Export SMIS A NU SE ANEXA!'!AE34</f>
        <v>0</v>
      </c>
      <c r="H45" s="139" t="n">
        <f aca="false">I45+J45</f>
        <v>0</v>
      </c>
      <c r="I45" s="139" t="n">
        <f aca="false">'Export SMIS A NU SE ANEXA!'!T34</f>
        <v>0</v>
      </c>
      <c r="J45" s="139" t="n">
        <f aca="false">'Export SMIS A NU SE ANEXA!'!Y34</f>
        <v>0</v>
      </c>
      <c r="K45" s="139" t="n">
        <f aca="false">'Export SMIS A NU SE ANEXA!'!Z34</f>
        <v>0</v>
      </c>
      <c r="L45" s="139" t="n">
        <f aca="false">D45+K45</f>
        <v>0</v>
      </c>
      <c r="M45" s="123" t="n">
        <f aca="false">'Export SMIS A NU SE ANEXA!'!G34</f>
        <v>0</v>
      </c>
      <c r="N45" s="123"/>
    </row>
    <row r="46" s="141" customFormat="true" ht="21" hidden="true" customHeight="true" outlineLevel="0" collapsed="false">
      <c r="A46" s="137" t="n">
        <v>34</v>
      </c>
      <c r="B46" s="138" t="n">
        <f aca="false">'Export SMIS A NU SE ANEXA!'!H35</f>
        <v>0</v>
      </c>
      <c r="C46" s="139" t="n">
        <f aca="false">'Export SMIS A NU SE ANEXA!'!J35</f>
        <v>0</v>
      </c>
      <c r="D46" s="139" t="n">
        <f aca="false">E46+F46+G46</f>
        <v>0</v>
      </c>
      <c r="E46" s="139" t="n">
        <f aca="false">'Export SMIS A NU SE ANEXA!'!AK35</f>
        <v>0</v>
      </c>
      <c r="F46" s="139" t="n">
        <f aca="false">'Export SMIS A NU SE ANEXA!'!AN35</f>
        <v>0</v>
      </c>
      <c r="G46" s="139" t="n">
        <f aca="false">'Export SMIS A NU SE ANEXA!'!AE35</f>
        <v>0</v>
      </c>
      <c r="H46" s="139" t="n">
        <f aca="false">I46+J46</f>
        <v>0</v>
      </c>
      <c r="I46" s="139" t="n">
        <f aca="false">'Export SMIS A NU SE ANEXA!'!T35</f>
        <v>0</v>
      </c>
      <c r="J46" s="139" t="n">
        <f aca="false">'Export SMIS A NU SE ANEXA!'!Y35</f>
        <v>0</v>
      </c>
      <c r="K46" s="139" t="n">
        <f aca="false">'Export SMIS A NU SE ANEXA!'!Z35</f>
        <v>0</v>
      </c>
      <c r="L46" s="139" t="n">
        <f aca="false">D46+K46</f>
        <v>0</v>
      </c>
      <c r="M46" s="123" t="n">
        <f aca="false">'Export SMIS A NU SE ANEXA!'!G35</f>
        <v>0</v>
      </c>
      <c r="N46" s="123"/>
    </row>
    <row r="47" s="141" customFormat="true" ht="21" hidden="true" customHeight="true" outlineLevel="0" collapsed="false">
      <c r="A47" s="137" t="n">
        <v>35</v>
      </c>
      <c r="B47" s="138" t="n">
        <f aca="false">'Export SMIS A NU SE ANEXA!'!H36</f>
        <v>0</v>
      </c>
      <c r="C47" s="139" t="n">
        <f aca="false">'Export SMIS A NU SE ANEXA!'!J36</f>
        <v>0</v>
      </c>
      <c r="D47" s="139" t="n">
        <f aca="false">E47+F47+G47</f>
        <v>0</v>
      </c>
      <c r="E47" s="139" t="n">
        <f aca="false">'Export SMIS A NU SE ANEXA!'!AK36</f>
        <v>0</v>
      </c>
      <c r="F47" s="139" t="n">
        <f aca="false">'Export SMIS A NU SE ANEXA!'!AN36</f>
        <v>0</v>
      </c>
      <c r="G47" s="139" t="n">
        <f aca="false">'Export SMIS A NU SE ANEXA!'!AE36</f>
        <v>0</v>
      </c>
      <c r="H47" s="139" t="n">
        <f aca="false">I47+J47</f>
        <v>0</v>
      </c>
      <c r="I47" s="139" t="n">
        <f aca="false">'Export SMIS A NU SE ANEXA!'!T36</f>
        <v>0</v>
      </c>
      <c r="J47" s="139" t="n">
        <f aca="false">'Export SMIS A NU SE ANEXA!'!Y36</f>
        <v>0</v>
      </c>
      <c r="K47" s="139" t="n">
        <f aca="false">'Export SMIS A NU SE ANEXA!'!Z36</f>
        <v>0</v>
      </c>
      <c r="L47" s="139" t="n">
        <f aca="false">D47+K47</f>
        <v>0</v>
      </c>
      <c r="M47" s="123" t="n">
        <f aca="false">'Export SMIS A NU SE ANEXA!'!G36</f>
        <v>0</v>
      </c>
      <c r="N47" s="123"/>
    </row>
    <row r="48" s="141" customFormat="true" ht="21" hidden="true" customHeight="true" outlineLevel="0" collapsed="false">
      <c r="A48" s="137" t="n">
        <v>36</v>
      </c>
      <c r="B48" s="138" t="n">
        <f aca="false">'Export SMIS A NU SE ANEXA!'!H37</f>
        <v>0</v>
      </c>
      <c r="C48" s="139" t="n">
        <f aca="false">'Export SMIS A NU SE ANEXA!'!J37</f>
        <v>0</v>
      </c>
      <c r="D48" s="139" t="n">
        <f aca="false">E48+F48+G48</f>
        <v>0</v>
      </c>
      <c r="E48" s="139" t="n">
        <f aca="false">'Export SMIS A NU SE ANEXA!'!AK37</f>
        <v>0</v>
      </c>
      <c r="F48" s="139" t="n">
        <f aca="false">'Export SMIS A NU SE ANEXA!'!AN37</f>
        <v>0</v>
      </c>
      <c r="G48" s="139" t="n">
        <f aca="false">'Export SMIS A NU SE ANEXA!'!AE37</f>
        <v>0</v>
      </c>
      <c r="H48" s="139" t="n">
        <f aca="false">I48+J48</f>
        <v>0</v>
      </c>
      <c r="I48" s="139" t="n">
        <f aca="false">'Export SMIS A NU SE ANEXA!'!T37</f>
        <v>0</v>
      </c>
      <c r="J48" s="139" t="n">
        <f aca="false">'Export SMIS A NU SE ANEXA!'!Y37</f>
        <v>0</v>
      </c>
      <c r="K48" s="139" t="n">
        <f aca="false">'Export SMIS A NU SE ANEXA!'!Z37</f>
        <v>0</v>
      </c>
      <c r="L48" s="139" t="n">
        <f aca="false">D48+K48</f>
        <v>0</v>
      </c>
      <c r="M48" s="123" t="n">
        <f aca="false">'Export SMIS A NU SE ANEXA!'!G37</f>
        <v>0</v>
      </c>
      <c r="N48" s="123"/>
    </row>
    <row r="49" s="141" customFormat="true" ht="21" hidden="true" customHeight="true" outlineLevel="0" collapsed="false">
      <c r="A49" s="137" t="n">
        <v>37</v>
      </c>
      <c r="B49" s="138" t="n">
        <f aca="false">'Export SMIS A NU SE ANEXA!'!H38</f>
        <v>0</v>
      </c>
      <c r="C49" s="139" t="n">
        <f aca="false">'Export SMIS A NU SE ANEXA!'!J38</f>
        <v>0</v>
      </c>
      <c r="D49" s="139" t="n">
        <f aca="false">E49+F49+G49</f>
        <v>0</v>
      </c>
      <c r="E49" s="139" t="n">
        <f aca="false">'Export SMIS A NU SE ANEXA!'!AK38</f>
        <v>0</v>
      </c>
      <c r="F49" s="139" t="n">
        <f aca="false">'Export SMIS A NU SE ANEXA!'!AN38</f>
        <v>0</v>
      </c>
      <c r="G49" s="139" t="n">
        <f aca="false">'Export SMIS A NU SE ANEXA!'!AE38</f>
        <v>0</v>
      </c>
      <c r="H49" s="139" t="n">
        <f aca="false">I49+J49</f>
        <v>0</v>
      </c>
      <c r="I49" s="139" t="n">
        <f aca="false">'Export SMIS A NU SE ANEXA!'!T38</f>
        <v>0</v>
      </c>
      <c r="J49" s="139" t="n">
        <f aca="false">'Export SMIS A NU SE ANEXA!'!Y38</f>
        <v>0</v>
      </c>
      <c r="K49" s="139" t="n">
        <f aca="false">'Export SMIS A NU SE ANEXA!'!Z38</f>
        <v>0</v>
      </c>
      <c r="L49" s="139" t="n">
        <f aca="false">D49+K49</f>
        <v>0</v>
      </c>
      <c r="M49" s="123" t="n">
        <f aca="false">'Export SMIS A NU SE ANEXA!'!G38</f>
        <v>0</v>
      </c>
      <c r="N49" s="123"/>
    </row>
    <row r="50" s="141" customFormat="true" ht="21" hidden="true" customHeight="true" outlineLevel="0" collapsed="false">
      <c r="A50" s="137" t="n">
        <v>38</v>
      </c>
      <c r="B50" s="138" t="n">
        <f aca="false">'Export SMIS A NU SE ANEXA!'!H39</f>
        <v>0</v>
      </c>
      <c r="C50" s="139" t="n">
        <f aca="false">'Export SMIS A NU SE ANEXA!'!J39</f>
        <v>0</v>
      </c>
      <c r="D50" s="139" t="n">
        <f aca="false">E50+F50+G50</f>
        <v>0</v>
      </c>
      <c r="E50" s="139" t="n">
        <f aca="false">'Export SMIS A NU SE ANEXA!'!AK39</f>
        <v>0</v>
      </c>
      <c r="F50" s="139" t="n">
        <f aca="false">'Export SMIS A NU SE ANEXA!'!AN39</f>
        <v>0</v>
      </c>
      <c r="G50" s="139" t="n">
        <f aca="false">'Export SMIS A NU SE ANEXA!'!AE39</f>
        <v>0</v>
      </c>
      <c r="H50" s="139" t="n">
        <f aca="false">I50+J50</f>
        <v>0</v>
      </c>
      <c r="I50" s="139" t="n">
        <f aca="false">'Export SMIS A NU SE ANEXA!'!T39</f>
        <v>0</v>
      </c>
      <c r="J50" s="139" t="n">
        <f aca="false">'Export SMIS A NU SE ANEXA!'!Y39</f>
        <v>0</v>
      </c>
      <c r="K50" s="139" t="n">
        <f aca="false">'Export SMIS A NU SE ANEXA!'!Z39</f>
        <v>0</v>
      </c>
      <c r="L50" s="139" t="n">
        <f aca="false">D50+K50</f>
        <v>0</v>
      </c>
      <c r="M50" s="123" t="n">
        <f aca="false">'Export SMIS A NU SE ANEXA!'!G39</f>
        <v>0</v>
      </c>
      <c r="N50" s="123"/>
    </row>
    <row r="51" s="141" customFormat="true" ht="21" hidden="true" customHeight="true" outlineLevel="0" collapsed="false">
      <c r="A51" s="137" t="n">
        <v>39</v>
      </c>
      <c r="B51" s="138" t="n">
        <f aca="false">'Export SMIS A NU SE ANEXA!'!H40</f>
        <v>0</v>
      </c>
      <c r="C51" s="139" t="n">
        <f aca="false">'Export SMIS A NU SE ANEXA!'!J40</f>
        <v>0</v>
      </c>
      <c r="D51" s="139" t="n">
        <f aca="false">E51+F51+G51</f>
        <v>0</v>
      </c>
      <c r="E51" s="139" t="n">
        <f aca="false">'Export SMIS A NU SE ANEXA!'!AK40</f>
        <v>0</v>
      </c>
      <c r="F51" s="139" t="n">
        <f aca="false">'Export SMIS A NU SE ANEXA!'!AN40</f>
        <v>0</v>
      </c>
      <c r="G51" s="139" t="n">
        <f aca="false">'Export SMIS A NU SE ANEXA!'!AE40</f>
        <v>0</v>
      </c>
      <c r="H51" s="139" t="n">
        <f aca="false">I51+J51</f>
        <v>0</v>
      </c>
      <c r="I51" s="139" t="n">
        <f aca="false">'Export SMIS A NU SE ANEXA!'!T40</f>
        <v>0</v>
      </c>
      <c r="J51" s="139" t="n">
        <f aca="false">'Export SMIS A NU SE ANEXA!'!Y40</f>
        <v>0</v>
      </c>
      <c r="K51" s="139" t="n">
        <f aca="false">'Export SMIS A NU SE ANEXA!'!Z40</f>
        <v>0</v>
      </c>
      <c r="L51" s="139" t="n">
        <f aca="false">D51+K51</f>
        <v>0</v>
      </c>
      <c r="M51" s="123" t="n">
        <f aca="false">'Export SMIS A NU SE ANEXA!'!G40</f>
        <v>0</v>
      </c>
      <c r="N51" s="123"/>
    </row>
    <row r="52" s="141" customFormat="true" ht="21" hidden="true" customHeight="true" outlineLevel="0" collapsed="false">
      <c r="A52" s="137" t="n">
        <v>40</v>
      </c>
      <c r="B52" s="138" t="n">
        <f aca="false">'Export SMIS A NU SE ANEXA!'!H41</f>
        <v>0</v>
      </c>
      <c r="C52" s="139" t="n">
        <f aca="false">'Export SMIS A NU SE ANEXA!'!J41</f>
        <v>0</v>
      </c>
      <c r="D52" s="139" t="n">
        <f aca="false">E52+F52+G52</f>
        <v>0</v>
      </c>
      <c r="E52" s="139" t="n">
        <f aca="false">'Export SMIS A NU SE ANEXA!'!AK41</f>
        <v>0</v>
      </c>
      <c r="F52" s="139" t="n">
        <f aca="false">'Export SMIS A NU SE ANEXA!'!AN41</f>
        <v>0</v>
      </c>
      <c r="G52" s="139" t="n">
        <f aca="false">'Export SMIS A NU SE ANEXA!'!AE41</f>
        <v>0</v>
      </c>
      <c r="H52" s="139" t="n">
        <f aca="false">I52+J52</f>
        <v>0</v>
      </c>
      <c r="I52" s="139" t="n">
        <f aca="false">'Export SMIS A NU SE ANEXA!'!T41</f>
        <v>0</v>
      </c>
      <c r="J52" s="139" t="n">
        <f aca="false">'Export SMIS A NU SE ANEXA!'!Y41</f>
        <v>0</v>
      </c>
      <c r="K52" s="139" t="n">
        <f aca="false">'Export SMIS A NU SE ANEXA!'!Z41</f>
        <v>0</v>
      </c>
      <c r="L52" s="139" t="n">
        <f aca="false">D52+K52</f>
        <v>0</v>
      </c>
      <c r="M52" s="123" t="n">
        <f aca="false">'Export SMIS A NU SE ANEXA!'!G41</f>
        <v>0</v>
      </c>
      <c r="N52" s="123"/>
    </row>
    <row r="53" s="141" customFormat="true" ht="12" hidden="false" customHeight="true" outlineLevel="0" collapsed="false">
      <c r="A53" s="142" t="s">
        <v>24</v>
      </c>
      <c r="B53" s="142"/>
      <c r="C53" s="142"/>
      <c r="D53" s="143" t="n">
        <f aca="false">SUM(D13:D52)</f>
        <v>0</v>
      </c>
      <c r="E53" s="143" t="n">
        <f aca="false">SUM(E13:E52)</f>
        <v>0</v>
      </c>
      <c r="F53" s="143" t="n">
        <f aca="false">SUM(F13:F52)</f>
        <v>0</v>
      </c>
      <c r="G53" s="143" t="n">
        <f aca="false">SUM(G13:G52)</f>
        <v>0</v>
      </c>
      <c r="H53" s="143" t="n">
        <f aca="false">SUM(H13:H52)</f>
        <v>0</v>
      </c>
      <c r="I53" s="143" t="n">
        <f aca="false">SUM(I13:I52)</f>
        <v>0</v>
      </c>
      <c r="J53" s="143" t="n">
        <f aca="false">SUM(J13:J52)</f>
        <v>0</v>
      </c>
      <c r="K53" s="143" t="n">
        <f aca="false">SUM(K13:K52)</f>
        <v>0</v>
      </c>
      <c r="L53" s="143" t="n">
        <f aca="false">SUM(L13:L52)</f>
        <v>0</v>
      </c>
      <c r="M53" s="140"/>
      <c r="N53" s="140"/>
    </row>
    <row r="54" s="141" customFormat="true" ht="12" hidden="true" customHeight="true" outlineLevel="0" collapsed="false">
      <c r="D54" s="144" t="str">
        <f aca="false">IF(D53=Buget_cerere!E28,"OK","ERROR")</f>
        <v>ERROR</v>
      </c>
      <c r="E54" s="144" t="str">
        <f aca="false">IF(E53+F53=ROUND(Buget_cerere!C38,2),"OK","ERROR")</f>
        <v>ERROR</v>
      </c>
      <c r="F54" s="144"/>
      <c r="G54" s="144" t="str">
        <f aca="false">IF(G53=ROUND(Buget_cerere!C35-Buget_cerere!C37,2),"OK","ERROR")</f>
        <v>ERROR</v>
      </c>
      <c r="H54" s="144" t="str">
        <f aca="false">IF(H53=Buget_cerere!D28+Buget_cerere!G28,"OK","ERROR")</f>
        <v>ERROR</v>
      </c>
      <c r="I54" s="144" t="str">
        <f aca="false">IF(I53=Buget_cerere!D28,"OK","ERROR")</f>
        <v>ERROR</v>
      </c>
      <c r="J54" s="144" t="str">
        <f aca="false">IF(J53=Buget_cerere!G28,"OK","ERROR")</f>
        <v>ERROR</v>
      </c>
      <c r="K54" s="144" t="str">
        <f aca="false">IF(K53=Buget_cerere!H28,"OK","ERROR")</f>
        <v>ERROR</v>
      </c>
      <c r="L54" s="144" t="str">
        <f aca="false">IF(L53=Buget_cerere!C32,"OK","ERROR")</f>
        <v>ERROR</v>
      </c>
      <c r="M54" s="140"/>
      <c r="N54" s="140"/>
    </row>
    <row r="55" s="145" customFormat="true" ht="21" hidden="false" customHeight="true" outlineLevel="0" collapsed="false">
      <c r="B55" s="146" t="s">
        <v>129</v>
      </c>
      <c r="C55" s="146"/>
      <c r="D55" s="147" t="n">
        <f aca="false">Buget_cerere!E28</f>
        <v>2468074.75</v>
      </c>
      <c r="E55" s="148" t="n">
        <f aca="false">Buget_cerere!C38</f>
        <v>2418713.25</v>
      </c>
      <c r="F55" s="148"/>
      <c r="G55" s="147" t="n">
        <f aca="false">Buget_cerere!C36</f>
        <v>49361.5</v>
      </c>
      <c r="H55" s="147" t="n">
        <f aca="false">Buget_cerere!D28+Buget_cerere!G28</f>
        <v>444096.24</v>
      </c>
      <c r="I55" s="147" t="n">
        <f aca="false">Buget_cerere!D28</f>
        <v>428343.55</v>
      </c>
      <c r="J55" s="147" t="n">
        <f aca="false">Buget_cerere!G28</f>
        <v>15752.69</v>
      </c>
      <c r="K55" s="147" t="n">
        <f aca="false">Buget_cerere!H28</f>
        <v>90765.49</v>
      </c>
      <c r="L55" s="147" t="n">
        <f aca="false">Buget_cerere!I28</f>
        <v>2558840.24</v>
      </c>
    </row>
    <row r="56" s="145" customFormat="true" ht="21" hidden="false" customHeight="true" outlineLevel="0" collapsed="false">
      <c r="B56" s="146" t="s">
        <v>130</v>
      </c>
      <c r="C56" s="146"/>
      <c r="D56" s="147" t="n">
        <f aca="false">D53-D55</f>
        <v>-2468074.75</v>
      </c>
      <c r="E56" s="148" t="n">
        <f aca="false">E53+F53-E55</f>
        <v>-2418713.25</v>
      </c>
      <c r="F56" s="148"/>
      <c r="G56" s="147" t="n">
        <f aca="false">G53-G55</f>
        <v>-49361.5</v>
      </c>
      <c r="H56" s="147" t="n">
        <f aca="false">H53-H55</f>
        <v>-444096.24</v>
      </c>
      <c r="I56" s="147" t="n">
        <f aca="false">I53-I55</f>
        <v>-428343.55</v>
      </c>
      <c r="J56" s="147" t="n">
        <f aca="false">J53-J55</f>
        <v>-15752.69</v>
      </c>
      <c r="K56" s="147" t="n">
        <f aca="false">K53-K55</f>
        <v>-90765.49</v>
      </c>
      <c r="L56" s="147" t="n">
        <f aca="false">L53-L55</f>
        <v>-2558840.24</v>
      </c>
    </row>
    <row r="58" customFormat="false" ht="21" hidden="false" customHeight="true" outlineLevel="0" collapsed="false">
      <c r="B58" s="149"/>
    </row>
  </sheetData>
  <sheetProtection algorithmName="SHA-512" hashValue="EXsprCpQOteGrrfC11IeFtnEQAH69yeb/nGa4HLCJcmCsR8bN79W9j5ovNybyrcp8i1GE7OBWmLsuXDpJDvgMA==" saltValue="R00qdtOqDBn7lFZYK/eo4A==" spinCount="100000" sheet="true" objects="true" scenarios="true"/>
  <mergeCells count="19">
    <mergeCell ref="B2:L2"/>
    <mergeCell ref="B3:L3"/>
    <mergeCell ref="B4:L4"/>
    <mergeCell ref="B5:L5"/>
    <mergeCell ref="B6:L6"/>
    <mergeCell ref="C7:L7"/>
    <mergeCell ref="C8:D8"/>
    <mergeCell ref="A10:A11"/>
    <mergeCell ref="B10:B11"/>
    <mergeCell ref="C10:C11"/>
    <mergeCell ref="D10:G10"/>
    <mergeCell ref="H10:J10"/>
    <mergeCell ref="K10:K11"/>
    <mergeCell ref="L10:L11"/>
    <mergeCell ref="M12:N12"/>
    <mergeCell ref="A53:C53"/>
    <mergeCell ref="E54:F54"/>
    <mergeCell ref="E55:F55"/>
    <mergeCell ref="E56:F56"/>
  </mergeCells>
  <conditionalFormatting sqref="D56:L56">
    <cfRule type="cellIs" priority="2" operator="notEqual" aboveAverage="0" equalAverage="0" bottom="0" percent="0" rank="0" text="" dxfId="0">
      <formula>0</formula>
    </cfRule>
  </conditionalFormatting>
  <conditionalFormatting sqref="D54:E54 G54:L54">
    <cfRule type="cellIs" priority="3" operator="equal" aboveAverage="0" equalAverage="0" bottom="0" percent="0" rank="0" text="" dxfId="1">
      <formula>"error"</formula>
    </cfRule>
  </conditionalFormatting>
  <printOptions headings="false" gridLines="false" gridLinesSet="true" horizontalCentered="false" verticalCentered="false"/>
  <pageMargins left="0.2" right="0.2" top="0.5" bottom="0.2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95"/>
  <sheetViews>
    <sheetView showFormulas="false" showGridLines="true" showRowColHeaders="true" showZeros="true" rightToLeft="false" tabSelected="false" showOutlineSymbols="true" defaultGridColor="true" view="normal" topLeftCell="A56" colorId="64" zoomScale="100" zoomScaleNormal="100" zoomScalePageLayoutView="100" workbookViewId="0">
      <selection pane="topLeft" activeCell="C74" activeCellId="0" sqref="C74"/>
    </sheetView>
  </sheetViews>
  <sheetFormatPr defaultColWidth="11.55859375" defaultRowHeight="13.5" zeroHeight="false" outlineLevelRow="0" outlineLevelCol="0"/>
  <cols>
    <col collapsed="false" customWidth="true" hidden="false" outlineLevel="0" max="1" min="1" style="150" width="47.11"/>
    <col collapsed="false" customWidth="true" hidden="false" outlineLevel="0" max="2" min="2" style="150" width="89.89"/>
  </cols>
  <sheetData>
    <row r="1" customFormat="false" ht="13.5" hidden="false" customHeight="true" outlineLevel="0" collapsed="false">
      <c r="A1" s="151" t="s">
        <v>131</v>
      </c>
      <c r="B1" s="151" t="s">
        <v>132</v>
      </c>
    </row>
    <row r="2" customFormat="false" ht="54.75" hidden="false" customHeight="true" outlineLevel="0" collapsed="false">
      <c r="A2" s="152" t="s">
        <v>133</v>
      </c>
      <c r="B2" s="152" t="s">
        <v>134</v>
      </c>
    </row>
    <row r="3" customFormat="false" ht="13.5" hidden="false" customHeight="true" outlineLevel="0" collapsed="false">
      <c r="A3" s="152" t="s">
        <v>135</v>
      </c>
      <c r="B3" s="152" t="s">
        <v>136</v>
      </c>
    </row>
    <row r="4" customFormat="false" ht="13.5" hidden="false" customHeight="true" outlineLevel="0" collapsed="false">
      <c r="A4" s="152" t="s">
        <v>135</v>
      </c>
      <c r="B4" s="152" t="s">
        <v>137</v>
      </c>
    </row>
    <row r="5" customFormat="false" ht="13.5" hidden="false" customHeight="true" outlineLevel="0" collapsed="false">
      <c r="A5" s="152" t="s">
        <v>43</v>
      </c>
      <c r="B5" s="152" t="s">
        <v>138</v>
      </c>
    </row>
    <row r="6" customFormat="false" ht="27" hidden="false" customHeight="true" outlineLevel="0" collapsed="false">
      <c r="A6" s="152" t="s">
        <v>43</v>
      </c>
      <c r="B6" s="152" t="s">
        <v>44</v>
      </c>
    </row>
    <row r="7" customFormat="false" ht="13.5" hidden="false" customHeight="true" outlineLevel="0" collapsed="false">
      <c r="A7" s="152" t="s">
        <v>43</v>
      </c>
      <c r="B7" s="152" t="s">
        <v>139</v>
      </c>
    </row>
    <row r="8" customFormat="false" ht="13.5" hidden="false" customHeight="true" outlineLevel="0" collapsed="false">
      <c r="A8" s="152" t="s">
        <v>43</v>
      </c>
      <c r="B8" s="152" t="s">
        <v>140</v>
      </c>
    </row>
    <row r="9" customFormat="false" ht="27" hidden="false" customHeight="true" outlineLevel="0" collapsed="false">
      <c r="A9" s="152" t="s">
        <v>141</v>
      </c>
      <c r="B9" s="152" t="s">
        <v>142</v>
      </c>
    </row>
    <row r="10" customFormat="false" ht="27" hidden="false" customHeight="true" outlineLevel="0" collapsed="false">
      <c r="A10" s="152" t="s">
        <v>141</v>
      </c>
      <c r="B10" s="152" t="s">
        <v>143</v>
      </c>
    </row>
    <row r="11" customFormat="false" ht="27" hidden="false" customHeight="true" outlineLevel="0" collapsed="false">
      <c r="A11" s="152" t="s">
        <v>141</v>
      </c>
      <c r="B11" s="152" t="s">
        <v>144</v>
      </c>
    </row>
    <row r="12" customFormat="false" ht="27" hidden="false" customHeight="true" outlineLevel="0" collapsed="false">
      <c r="A12" s="152" t="s">
        <v>141</v>
      </c>
      <c r="B12" s="152" t="s">
        <v>145</v>
      </c>
    </row>
    <row r="13" customFormat="false" ht="27" hidden="false" customHeight="true" outlineLevel="0" collapsed="false">
      <c r="A13" s="152" t="s">
        <v>141</v>
      </c>
      <c r="B13" s="152" t="s">
        <v>146</v>
      </c>
    </row>
    <row r="14" customFormat="false" ht="13.5" hidden="false" customHeight="true" outlineLevel="0" collapsed="false">
      <c r="A14" s="152" t="s">
        <v>147</v>
      </c>
      <c r="B14" s="152" t="s">
        <v>148</v>
      </c>
    </row>
    <row r="15" customFormat="false" ht="13.5" hidden="false" customHeight="true" outlineLevel="0" collapsed="false">
      <c r="A15" s="152" t="s">
        <v>147</v>
      </c>
      <c r="B15" s="152" t="s">
        <v>149</v>
      </c>
    </row>
    <row r="16" customFormat="false" ht="13.5" hidden="false" customHeight="true" outlineLevel="0" collapsed="false">
      <c r="A16" s="152" t="s">
        <v>147</v>
      </c>
      <c r="B16" s="152" t="s">
        <v>150</v>
      </c>
    </row>
    <row r="17" customFormat="false" ht="27" hidden="false" customHeight="true" outlineLevel="0" collapsed="false">
      <c r="A17" s="152" t="s">
        <v>151</v>
      </c>
      <c r="B17" s="152" t="s">
        <v>152</v>
      </c>
    </row>
    <row r="18" customFormat="false" ht="27" hidden="false" customHeight="true" outlineLevel="0" collapsed="false">
      <c r="A18" s="152" t="s">
        <v>151</v>
      </c>
      <c r="B18" s="152" t="s">
        <v>151</v>
      </c>
    </row>
    <row r="19" customFormat="false" ht="27" hidden="false" customHeight="true" outlineLevel="0" collapsed="false">
      <c r="A19" s="152" t="s">
        <v>151</v>
      </c>
      <c r="B19" s="152" t="s">
        <v>153</v>
      </c>
    </row>
    <row r="20" customFormat="false" ht="13.5" hidden="false" customHeight="true" outlineLevel="0" collapsed="false">
      <c r="A20" s="152" t="s">
        <v>39</v>
      </c>
      <c r="B20" s="152" t="s">
        <v>154</v>
      </c>
    </row>
    <row r="21" customFormat="false" ht="13.5" hidden="false" customHeight="true" outlineLevel="0" collapsed="false">
      <c r="A21" s="152" t="s">
        <v>39</v>
      </c>
      <c r="B21" s="152" t="s">
        <v>155</v>
      </c>
    </row>
    <row r="22" customFormat="false" ht="23.25" hidden="false" customHeight="true" outlineLevel="0" collapsed="false">
      <c r="A22" s="152" t="s">
        <v>39</v>
      </c>
      <c r="B22" s="152" t="s">
        <v>156</v>
      </c>
    </row>
    <row r="23" customFormat="false" ht="13.5" hidden="false" customHeight="true" outlineLevel="0" collapsed="false">
      <c r="A23" s="152" t="s">
        <v>39</v>
      </c>
      <c r="B23" s="152" t="s">
        <v>157</v>
      </c>
    </row>
    <row r="24" customFormat="false" ht="13.5" hidden="false" customHeight="true" outlineLevel="0" collapsed="false">
      <c r="A24" s="152" t="s">
        <v>39</v>
      </c>
      <c r="B24" s="152" t="s">
        <v>158</v>
      </c>
    </row>
    <row r="25" customFormat="false" ht="13.5" hidden="false" customHeight="true" outlineLevel="0" collapsed="false">
      <c r="A25" s="152" t="s">
        <v>39</v>
      </c>
      <c r="B25" s="152" t="s">
        <v>159</v>
      </c>
    </row>
    <row r="26" customFormat="false" ht="27" hidden="false" customHeight="true" outlineLevel="0" collapsed="false">
      <c r="A26" s="152" t="s">
        <v>39</v>
      </c>
      <c r="B26" s="152" t="s">
        <v>160</v>
      </c>
    </row>
    <row r="27" customFormat="false" ht="13.5" hidden="false" customHeight="true" outlineLevel="0" collapsed="false">
      <c r="A27" s="152" t="s">
        <v>39</v>
      </c>
      <c r="B27" s="152" t="s">
        <v>161</v>
      </c>
    </row>
    <row r="28" customFormat="false" ht="13.5" hidden="false" customHeight="true" outlineLevel="0" collapsed="false">
      <c r="A28" s="152" t="s">
        <v>39</v>
      </c>
      <c r="B28" s="152" t="s">
        <v>162</v>
      </c>
    </row>
    <row r="29" customFormat="false" ht="13.5" hidden="false" customHeight="true" outlineLevel="0" collapsed="false">
      <c r="A29" s="152" t="s">
        <v>39</v>
      </c>
      <c r="B29" s="152" t="s">
        <v>163</v>
      </c>
    </row>
    <row r="30" customFormat="false" ht="13.5" hidden="false" customHeight="true" outlineLevel="0" collapsed="false">
      <c r="A30" s="152" t="s">
        <v>39</v>
      </c>
      <c r="B30" s="152" t="s">
        <v>164</v>
      </c>
    </row>
    <row r="31" customFormat="false" ht="13.5" hidden="false" customHeight="true" outlineLevel="0" collapsed="false">
      <c r="A31" s="152" t="s">
        <v>39</v>
      </c>
      <c r="B31" s="152" t="s">
        <v>165</v>
      </c>
    </row>
    <row r="32" customFormat="false" ht="27" hidden="false" customHeight="true" outlineLevel="0" collapsed="false">
      <c r="A32" s="152" t="s">
        <v>39</v>
      </c>
      <c r="B32" s="152" t="s">
        <v>40</v>
      </c>
    </row>
    <row r="33" customFormat="false" ht="13.5" hidden="false" customHeight="true" outlineLevel="0" collapsed="false">
      <c r="A33" s="152" t="s">
        <v>39</v>
      </c>
      <c r="B33" s="152" t="s">
        <v>166</v>
      </c>
    </row>
    <row r="34" customFormat="false" ht="13.5" hidden="false" customHeight="true" outlineLevel="0" collapsed="false">
      <c r="A34" s="152" t="s">
        <v>39</v>
      </c>
      <c r="B34" s="152" t="s">
        <v>167</v>
      </c>
    </row>
    <row r="35" customFormat="false" ht="13.5" hidden="false" customHeight="true" outlineLevel="0" collapsed="false">
      <c r="A35" s="152" t="s">
        <v>39</v>
      </c>
      <c r="B35" s="152" t="s">
        <v>168</v>
      </c>
    </row>
    <row r="36" customFormat="false" ht="13.5" hidden="false" customHeight="true" outlineLevel="0" collapsed="false">
      <c r="A36" s="152" t="s">
        <v>39</v>
      </c>
      <c r="B36" s="152" t="s">
        <v>169</v>
      </c>
    </row>
    <row r="37" customFormat="false" ht="13.5" hidden="false" customHeight="true" outlineLevel="0" collapsed="false">
      <c r="A37" s="152" t="s">
        <v>39</v>
      </c>
      <c r="B37" s="152" t="s">
        <v>170</v>
      </c>
    </row>
    <row r="38" customFormat="false" ht="27" hidden="false" customHeight="true" outlineLevel="0" collapsed="false">
      <c r="A38" s="152" t="s">
        <v>39</v>
      </c>
      <c r="B38" s="152" t="s">
        <v>171</v>
      </c>
    </row>
    <row r="39" customFormat="false" ht="13.5" hidden="false" customHeight="true" outlineLevel="0" collapsed="false">
      <c r="A39" s="152" t="s">
        <v>39</v>
      </c>
      <c r="B39" s="152" t="s">
        <v>172</v>
      </c>
    </row>
    <row r="40" customFormat="false" ht="13.5" hidden="false" customHeight="true" outlineLevel="0" collapsed="false">
      <c r="A40" s="152" t="s">
        <v>39</v>
      </c>
      <c r="B40" s="152" t="s">
        <v>173</v>
      </c>
    </row>
    <row r="41" customFormat="false" ht="27" hidden="false" customHeight="true" outlineLevel="0" collapsed="false">
      <c r="A41" s="152" t="s">
        <v>39</v>
      </c>
      <c r="B41" s="152" t="s">
        <v>174</v>
      </c>
    </row>
    <row r="42" customFormat="false" ht="27" hidden="false" customHeight="true" outlineLevel="0" collapsed="false">
      <c r="A42" s="152" t="s">
        <v>39</v>
      </c>
      <c r="B42" s="152" t="s">
        <v>175</v>
      </c>
    </row>
    <row r="43" customFormat="false" ht="27" hidden="false" customHeight="true" outlineLevel="0" collapsed="false">
      <c r="A43" s="152" t="s">
        <v>39</v>
      </c>
      <c r="B43" s="152" t="s">
        <v>176</v>
      </c>
    </row>
    <row r="44" customFormat="false" ht="13.5" hidden="false" customHeight="true" outlineLevel="0" collapsed="false">
      <c r="A44" s="152" t="s">
        <v>177</v>
      </c>
      <c r="B44" s="152" t="s">
        <v>178</v>
      </c>
    </row>
    <row r="45" customFormat="false" ht="13.5" hidden="false" customHeight="true" outlineLevel="0" collapsed="false">
      <c r="A45" s="152" t="s">
        <v>179</v>
      </c>
      <c r="B45" s="152" t="s">
        <v>180</v>
      </c>
    </row>
    <row r="46" customFormat="false" ht="27" hidden="false" customHeight="true" outlineLevel="0" collapsed="false">
      <c r="A46" s="152" t="s">
        <v>181</v>
      </c>
      <c r="B46" s="152" t="s">
        <v>182</v>
      </c>
    </row>
    <row r="47" customFormat="false" ht="13.5" hidden="false" customHeight="true" outlineLevel="0" collapsed="false">
      <c r="A47" s="152" t="s">
        <v>183</v>
      </c>
      <c r="B47" s="152" t="s">
        <v>184</v>
      </c>
    </row>
    <row r="48" customFormat="false" ht="13.5" hidden="false" customHeight="true" outlineLevel="0" collapsed="false">
      <c r="A48" s="152" t="s">
        <v>185</v>
      </c>
      <c r="B48" s="152" t="s">
        <v>186</v>
      </c>
    </row>
    <row r="49" customFormat="false" ht="13.5" hidden="false" customHeight="true" outlineLevel="0" collapsed="false">
      <c r="A49" s="152" t="s">
        <v>187</v>
      </c>
      <c r="B49" s="152" t="s">
        <v>188</v>
      </c>
    </row>
    <row r="50" customFormat="false" ht="41.25" hidden="false" customHeight="true" outlineLevel="0" collapsed="false">
      <c r="A50" s="152" t="s">
        <v>189</v>
      </c>
      <c r="B50" s="152" t="s">
        <v>190</v>
      </c>
    </row>
    <row r="51" customFormat="false" ht="13.5" hidden="false" customHeight="true" outlineLevel="0" collapsed="false">
      <c r="A51" s="152" t="s">
        <v>191</v>
      </c>
      <c r="B51" s="152" t="s">
        <v>191</v>
      </c>
    </row>
    <row r="52" customFormat="false" ht="13.5" hidden="false" customHeight="true" outlineLevel="0" collapsed="false">
      <c r="A52" s="152" t="s">
        <v>192</v>
      </c>
      <c r="B52" s="152" t="s">
        <v>193</v>
      </c>
    </row>
    <row r="53" customFormat="false" ht="13.5" hidden="false" customHeight="true" outlineLevel="0" collapsed="false">
      <c r="A53" s="152" t="s">
        <v>194</v>
      </c>
      <c r="B53" s="152" t="s">
        <v>195</v>
      </c>
    </row>
    <row r="54" customFormat="false" ht="27" hidden="false" customHeight="true" outlineLevel="0" collapsed="false">
      <c r="A54" s="152" t="s">
        <v>196</v>
      </c>
      <c r="B54" s="152" t="s">
        <v>197</v>
      </c>
    </row>
    <row r="55" customFormat="false" ht="27" hidden="false" customHeight="true" outlineLevel="0" collapsed="false">
      <c r="A55" s="152" t="s">
        <v>196</v>
      </c>
      <c r="B55" s="152" t="s">
        <v>198</v>
      </c>
    </row>
    <row r="56" customFormat="false" ht="27" hidden="false" customHeight="true" outlineLevel="0" collapsed="false">
      <c r="A56" s="152" t="s">
        <v>196</v>
      </c>
      <c r="B56" s="152" t="s">
        <v>199</v>
      </c>
    </row>
    <row r="57" customFormat="false" ht="27" hidden="false" customHeight="true" outlineLevel="0" collapsed="false">
      <c r="A57" s="152" t="s">
        <v>196</v>
      </c>
      <c r="B57" s="152" t="s">
        <v>200</v>
      </c>
    </row>
    <row r="58" customFormat="false" ht="13.5" hidden="false" customHeight="true" outlineLevel="0" collapsed="false">
      <c r="A58" s="152" t="s">
        <v>57</v>
      </c>
      <c r="B58" s="152" t="s">
        <v>201</v>
      </c>
    </row>
    <row r="59" customFormat="false" ht="13.5" hidden="false" customHeight="true" outlineLevel="0" collapsed="false">
      <c r="A59" s="152" t="s">
        <v>57</v>
      </c>
      <c r="B59" s="152" t="s">
        <v>58</v>
      </c>
    </row>
    <row r="60" customFormat="false" ht="13.5" hidden="false" customHeight="true" outlineLevel="0" collapsed="false">
      <c r="A60" s="152" t="s">
        <v>57</v>
      </c>
      <c r="B60" s="152" t="s">
        <v>202</v>
      </c>
    </row>
    <row r="61" customFormat="false" ht="13.5" hidden="false" customHeight="true" outlineLevel="0" collapsed="false">
      <c r="A61" s="152" t="s">
        <v>57</v>
      </c>
      <c r="B61" s="152" t="s">
        <v>203</v>
      </c>
    </row>
    <row r="62" customFormat="false" ht="27" hidden="false" customHeight="true" outlineLevel="0" collapsed="false">
      <c r="A62" s="152" t="s">
        <v>204</v>
      </c>
      <c r="B62" s="152" t="s">
        <v>205</v>
      </c>
    </row>
    <row r="63" customFormat="false" ht="27" hidden="false" customHeight="true" outlineLevel="0" collapsed="false">
      <c r="A63" s="152" t="s">
        <v>204</v>
      </c>
      <c r="B63" s="152" t="s">
        <v>206</v>
      </c>
    </row>
    <row r="64" customFormat="false" ht="13.5" hidden="false" customHeight="true" outlineLevel="0" collapsed="false">
      <c r="A64" s="152" t="s">
        <v>204</v>
      </c>
      <c r="B64" s="152" t="s">
        <v>207</v>
      </c>
    </row>
    <row r="65" customFormat="false" ht="13.5" hidden="false" customHeight="true" outlineLevel="0" collapsed="false">
      <c r="A65" s="152" t="s">
        <v>204</v>
      </c>
      <c r="B65" s="152" t="s">
        <v>208</v>
      </c>
    </row>
    <row r="66" customFormat="false" ht="13.5" hidden="false" customHeight="true" outlineLevel="0" collapsed="false">
      <c r="A66" s="152" t="s">
        <v>204</v>
      </c>
      <c r="B66" s="152" t="s">
        <v>209</v>
      </c>
    </row>
    <row r="67" customFormat="false" ht="13.5" hidden="false" customHeight="true" outlineLevel="0" collapsed="false">
      <c r="A67" s="152" t="s">
        <v>204</v>
      </c>
      <c r="B67" s="152" t="s">
        <v>210</v>
      </c>
    </row>
    <row r="68" customFormat="false" ht="27" hidden="false" customHeight="true" outlineLevel="0" collapsed="false">
      <c r="A68" s="152" t="s">
        <v>204</v>
      </c>
      <c r="B68" s="152" t="s">
        <v>211</v>
      </c>
    </row>
    <row r="69" customFormat="false" ht="13.5" hidden="false" customHeight="true" outlineLevel="0" collapsed="false">
      <c r="A69" s="152" t="s">
        <v>204</v>
      </c>
      <c r="B69" s="152" t="s">
        <v>212</v>
      </c>
    </row>
    <row r="70" customFormat="false" ht="13.5" hidden="false" customHeight="true" outlineLevel="0" collapsed="false">
      <c r="A70" s="152" t="s">
        <v>204</v>
      </c>
      <c r="B70" s="152" t="s">
        <v>213</v>
      </c>
    </row>
    <row r="71" customFormat="false" ht="27" hidden="false" customHeight="true" outlineLevel="0" collapsed="false">
      <c r="A71" s="152" t="s">
        <v>204</v>
      </c>
      <c r="B71" s="152" t="s">
        <v>214</v>
      </c>
    </row>
    <row r="72" customFormat="false" ht="13.5" hidden="false" customHeight="true" outlineLevel="0" collapsed="false">
      <c r="A72" s="152" t="s">
        <v>204</v>
      </c>
      <c r="B72" s="152" t="s">
        <v>215</v>
      </c>
    </row>
    <row r="73" customFormat="false" ht="27" hidden="false" customHeight="true" outlineLevel="0" collapsed="false">
      <c r="A73" s="152" t="s">
        <v>204</v>
      </c>
      <c r="B73" s="152" t="s">
        <v>216</v>
      </c>
    </row>
    <row r="74" customFormat="false" ht="13.5" hidden="false" customHeight="true" outlineLevel="0" collapsed="false">
      <c r="A74" s="152" t="s">
        <v>217</v>
      </c>
      <c r="B74" s="152" t="s">
        <v>218</v>
      </c>
    </row>
    <row r="75" customFormat="false" ht="27" hidden="false" customHeight="true" outlineLevel="0" collapsed="false">
      <c r="A75" s="152" t="s">
        <v>217</v>
      </c>
      <c r="B75" s="152" t="s">
        <v>219</v>
      </c>
    </row>
    <row r="76" customFormat="false" ht="27" hidden="false" customHeight="true" outlineLevel="0" collapsed="false">
      <c r="A76" s="152" t="s">
        <v>217</v>
      </c>
      <c r="B76" s="152" t="s">
        <v>220</v>
      </c>
    </row>
    <row r="77" customFormat="false" ht="13.5" hidden="false" customHeight="true" outlineLevel="0" collapsed="false">
      <c r="A77" s="152" t="s">
        <v>217</v>
      </c>
      <c r="B77" s="152" t="s">
        <v>221</v>
      </c>
    </row>
    <row r="78" customFormat="false" ht="27" hidden="false" customHeight="true" outlineLevel="0" collapsed="false">
      <c r="A78" s="152" t="s">
        <v>217</v>
      </c>
      <c r="B78" s="152" t="s">
        <v>222</v>
      </c>
    </row>
    <row r="79" customFormat="false" ht="13.5" hidden="false" customHeight="true" outlineLevel="0" collapsed="false">
      <c r="A79" s="152" t="s">
        <v>50</v>
      </c>
      <c r="B79" s="152" t="s">
        <v>223</v>
      </c>
    </row>
    <row r="80" customFormat="false" ht="13.5" hidden="false" customHeight="true" outlineLevel="0" collapsed="false">
      <c r="A80" s="152" t="s">
        <v>50</v>
      </c>
      <c r="B80" s="152" t="s">
        <v>224</v>
      </c>
    </row>
    <row r="81" customFormat="false" ht="13.5" hidden="false" customHeight="true" outlineLevel="0" collapsed="false">
      <c r="A81" s="152" t="s">
        <v>50</v>
      </c>
      <c r="B81" s="152" t="s">
        <v>225</v>
      </c>
    </row>
    <row r="82" customFormat="false" ht="27" hidden="false" customHeight="true" outlineLevel="0" collapsed="false">
      <c r="A82" s="152" t="s">
        <v>50</v>
      </c>
      <c r="B82" s="152" t="s">
        <v>226</v>
      </c>
    </row>
    <row r="83" customFormat="false" ht="13.5" hidden="false" customHeight="true" outlineLevel="0" collapsed="false">
      <c r="A83" s="152" t="s">
        <v>50</v>
      </c>
      <c r="B83" s="152" t="s">
        <v>227</v>
      </c>
    </row>
    <row r="84" customFormat="false" ht="13.5" hidden="false" customHeight="true" outlineLevel="0" collapsed="false">
      <c r="A84" s="152" t="s">
        <v>50</v>
      </c>
      <c r="B84" s="152" t="s">
        <v>51</v>
      </c>
    </row>
    <row r="85" customFormat="false" ht="13.5" hidden="false" customHeight="true" outlineLevel="0" collapsed="false">
      <c r="A85" s="152" t="s">
        <v>228</v>
      </c>
      <c r="B85" s="152" t="s">
        <v>229</v>
      </c>
    </row>
    <row r="86" customFormat="false" ht="27" hidden="false" customHeight="true" outlineLevel="0" collapsed="false">
      <c r="A86" s="152" t="s">
        <v>230</v>
      </c>
      <c r="B86" s="152" t="s">
        <v>231</v>
      </c>
    </row>
    <row r="87" customFormat="false" ht="13.5" hidden="false" customHeight="true" outlineLevel="0" collapsed="false">
      <c r="A87" s="152" t="s">
        <v>232</v>
      </c>
      <c r="B87" s="152" t="s">
        <v>233</v>
      </c>
    </row>
    <row r="88" customFormat="false" ht="13.5" hidden="false" customHeight="true" outlineLevel="0" collapsed="false">
      <c r="A88" s="152" t="s">
        <v>234</v>
      </c>
      <c r="B88" s="152" t="s">
        <v>235</v>
      </c>
    </row>
    <row r="89" customFormat="false" ht="13.5" hidden="false" customHeight="true" outlineLevel="0" collapsed="false">
      <c r="A89" s="152" t="s">
        <v>234</v>
      </c>
      <c r="B89" s="152" t="s">
        <v>236</v>
      </c>
    </row>
    <row r="90" customFormat="false" ht="13.5" hidden="false" customHeight="true" outlineLevel="0" collapsed="false">
      <c r="A90" s="152" t="s">
        <v>234</v>
      </c>
      <c r="B90" s="152" t="s">
        <v>237</v>
      </c>
    </row>
    <row r="91" customFormat="false" ht="41.25" hidden="false" customHeight="true" outlineLevel="0" collapsed="false">
      <c r="A91" s="152" t="s">
        <v>238</v>
      </c>
      <c r="B91" s="152" t="s">
        <v>239</v>
      </c>
    </row>
    <row r="92" customFormat="false" ht="27" hidden="false" customHeight="true" outlineLevel="0" collapsed="false">
      <c r="A92" s="152" t="s">
        <v>240</v>
      </c>
      <c r="B92" s="152" t="s">
        <v>240</v>
      </c>
    </row>
    <row r="93" customFormat="false" ht="13.5" hidden="false" customHeight="true" outlineLevel="0" collapsed="false">
      <c r="A93" s="152" t="s">
        <v>241</v>
      </c>
      <c r="B93" s="152" t="s">
        <v>242</v>
      </c>
    </row>
    <row r="94" customFormat="false" ht="13.5" hidden="false" customHeight="true" outlineLevel="0" collapsed="false">
      <c r="A94" s="152" t="s">
        <v>241</v>
      </c>
      <c r="B94" s="152" t="s">
        <v>243</v>
      </c>
    </row>
    <row r="95" customFormat="false" ht="13.5" hidden="false" customHeight="true" outlineLevel="0" collapsed="false">
      <c r="A95" s="152" t="s">
        <v>241</v>
      </c>
      <c r="B95" s="152" t="s">
        <v>244</v>
      </c>
    </row>
    <row r="96" customFormat="false" ht="13.5" hidden="false" customHeight="true" outlineLevel="0" collapsed="false">
      <c r="A96" s="152" t="s">
        <v>245</v>
      </c>
      <c r="B96" s="152" t="s">
        <v>246</v>
      </c>
    </row>
    <row r="97" customFormat="false" ht="13.5" hidden="false" customHeight="true" outlineLevel="0" collapsed="false">
      <c r="A97" s="152" t="s">
        <v>245</v>
      </c>
      <c r="B97" s="152" t="s">
        <v>247</v>
      </c>
    </row>
    <row r="98" customFormat="false" ht="13.5" hidden="false" customHeight="true" outlineLevel="0" collapsed="false">
      <c r="A98" s="152" t="s">
        <v>245</v>
      </c>
      <c r="B98" s="152" t="s">
        <v>248</v>
      </c>
    </row>
    <row r="99" customFormat="false" ht="13.5" hidden="false" customHeight="true" outlineLevel="0" collapsed="false">
      <c r="A99" s="152" t="s">
        <v>245</v>
      </c>
      <c r="B99" s="152" t="s">
        <v>249</v>
      </c>
    </row>
    <row r="100" customFormat="false" ht="13.5" hidden="false" customHeight="true" outlineLevel="0" collapsed="false">
      <c r="A100" s="152" t="s">
        <v>245</v>
      </c>
      <c r="B100" s="152" t="s">
        <v>250</v>
      </c>
    </row>
    <row r="101" customFormat="false" ht="13.5" hidden="false" customHeight="true" outlineLevel="0" collapsed="false">
      <c r="A101" s="152" t="s">
        <v>245</v>
      </c>
      <c r="B101" s="152" t="s">
        <v>251</v>
      </c>
    </row>
    <row r="102" customFormat="false" ht="13.5" hidden="false" customHeight="true" outlineLevel="0" collapsed="false">
      <c r="A102" s="152" t="s">
        <v>245</v>
      </c>
      <c r="B102" s="152" t="s">
        <v>252</v>
      </c>
    </row>
    <row r="103" customFormat="false" ht="13.5" hidden="false" customHeight="true" outlineLevel="0" collapsed="false">
      <c r="A103" s="152" t="s">
        <v>245</v>
      </c>
      <c r="B103" s="152" t="s">
        <v>253</v>
      </c>
    </row>
    <row r="104" customFormat="false" ht="13.5" hidden="false" customHeight="true" outlineLevel="0" collapsed="false">
      <c r="A104" s="152" t="s">
        <v>245</v>
      </c>
      <c r="B104" s="152" t="s">
        <v>254</v>
      </c>
    </row>
    <row r="105" customFormat="false" ht="13.5" hidden="false" customHeight="true" outlineLevel="0" collapsed="false">
      <c r="A105" s="152" t="s">
        <v>245</v>
      </c>
      <c r="B105" s="152" t="s">
        <v>255</v>
      </c>
    </row>
    <row r="106" customFormat="false" ht="13.5" hidden="false" customHeight="true" outlineLevel="0" collapsed="false">
      <c r="A106" s="152" t="s">
        <v>245</v>
      </c>
      <c r="B106" s="152" t="s">
        <v>256</v>
      </c>
    </row>
    <row r="107" customFormat="false" ht="13.5" hidden="false" customHeight="true" outlineLevel="0" collapsed="false">
      <c r="A107" s="152" t="s">
        <v>245</v>
      </c>
      <c r="B107" s="152" t="s">
        <v>257</v>
      </c>
    </row>
    <row r="108" customFormat="false" ht="13.5" hidden="false" customHeight="true" outlineLevel="0" collapsed="false">
      <c r="A108" s="152" t="s">
        <v>245</v>
      </c>
      <c r="B108" s="152" t="s">
        <v>258</v>
      </c>
    </row>
    <row r="109" customFormat="false" ht="13.5" hidden="false" customHeight="true" outlineLevel="0" collapsed="false">
      <c r="A109" s="152" t="s">
        <v>245</v>
      </c>
      <c r="B109" s="152" t="s">
        <v>259</v>
      </c>
    </row>
    <row r="110" customFormat="false" ht="13.5" hidden="false" customHeight="true" outlineLevel="0" collapsed="false">
      <c r="A110" s="152" t="s">
        <v>245</v>
      </c>
      <c r="B110" s="152" t="s">
        <v>260</v>
      </c>
    </row>
    <row r="111" customFormat="false" ht="13.5" hidden="false" customHeight="true" outlineLevel="0" collapsed="false">
      <c r="A111" s="152" t="s">
        <v>245</v>
      </c>
      <c r="B111" s="152" t="s">
        <v>261</v>
      </c>
    </row>
    <row r="112" customFormat="false" ht="13.5" hidden="false" customHeight="true" outlineLevel="0" collapsed="false">
      <c r="A112" s="152" t="s">
        <v>245</v>
      </c>
      <c r="B112" s="152" t="s">
        <v>262</v>
      </c>
    </row>
    <row r="113" customFormat="false" ht="13.5" hidden="false" customHeight="true" outlineLevel="0" collapsed="false">
      <c r="A113" s="152" t="s">
        <v>263</v>
      </c>
      <c r="B113" s="152" t="s">
        <v>264</v>
      </c>
    </row>
    <row r="114" customFormat="false" ht="13.5" hidden="false" customHeight="true" outlineLevel="0" collapsed="false">
      <c r="A114" s="152" t="s">
        <v>263</v>
      </c>
      <c r="B114" s="152" t="s">
        <v>265</v>
      </c>
    </row>
    <row r="115" customFormat="false" ht="13.5" hidden="false" customHeight="true" outlineLevel="0" collapsed="false">
      <c r="A115" s="152" t="s">
        <v>263</v>
      </c>
      <c r="B115" s="152" t="s">
        <v>266</v>
      </c>
    </row>
    <row r="116" customFormat="false" ht="13.5" hidden="false" customHeight="true" outlineLevel="0" collapsed="false">
      <c r="A116" s="152" t="s">
        <v>263</v>
      </c>
      <c r="B116" s="152" t="s">
        <v>267</v>
      </c>
    </row>
    <row r="117" customFormat="false" ht="13.5" hidden="false" customHeight="true" outlineLevel="0" collapsed="false">
      <c r="A117" s="152" t="s">
        <v>263</v>
      </c>
      <c r="B117" s="152" t="s">
        <v>268</v>
      </c>
    </row>
    <row r="118" customFormat="false" ht="13.5" hidden="false" customHeight="true" outlineLevel="0" collapsed="false">
      <c r="A118" s="152" t="s">
        <v>263</v>
      </c>
      <c r="B118" s="152" t="s">
        <v>269</v>
      </c>
    </row>
    <row r="119" customFormat="false" ht="13.5" hidden="false" customHeight="true" outlineLevel="0" collapsed="false">
      <c r="A119" s="152" t="s">
        <v>263</v>
      </c>
      <c r="B119" s="152" t="s">
        <v>270</v>
      </c>
    </row>
    <row r="120" customFormat="false" ht="13.5" hidden="false" customHeight="true" outlineLevel="0" collapsed="false">
      <c r="A120" s="152" t="s">
        <v>263</v>
      </c>
      <c r="B120" s="152" t="s">
        <v>271</v>
      </c>
    </row>
    <row r="121" customFormat="false" ht="13.5" hidden="false" customHeight="true" outlineLevel="0" collapsed="false">
      <c r="A121" s="152" t="s">
        <v>263</v>
      </c>
      <c r="B121" s="152" t="s">
        <v>272</v>
      </c>
    </row>
    <row r="122" customFormat="false" ht="13.5" hidden="false" customHeight="true" outlineLevel="0" collapsed="false">
      <c r="A122" s="152" t="s">
        <v>263</v>
      </c>
      <c r="B122" s="152" t="s">
        <v>273</v>
      </c>
    </row>
    <row r="123" customFormat="false" ht="27" hidden="false" customHeight="true" outlineLevel="0" collapsed="false">
      <c r="A123" s="152" t="s">
        <v>263</v>
      </c>
      <c r="B123" s="152" t="s">
        <v>274</v>
      </c>
    </row>
    <row r="124" customFormat="false" ht="13.5" hidden="false" customHeight="true" outlineLevel="0" collapsed="false">
      <c r="A124" s="152" t="s">
        <v>263</v>
      </c>
      <c r="B124" s="152" t="s">
        <v>275</v>
      </c>
    </row>
    <row r="125" customFormat="false" ht="13.5" hidden="false" customHeight="true" outlineLevel="0" collapsed="false">
      <c r="A125" s="152" t="s">
        <v>263</v>
      </c>
      <c r="B125" s="152" t="s">
        <v>276</v>
      </c>
    </row>
    <row r="126" customFormat="false" ht="13.5" hidden="false" customHeight="true" outlineLevel="0" collapsed="false">
      <c r="A126" s="152" t="s">
        <v>35</v>
      </c>
      <c r="B126" s="152" t="s">
        <v>277</v>
      </c>
    </row>
    <row r="127" customFormat="false" ht="13.5" hidden="false" customHeight="true" outlineLevel="0" collapsed="false">
      <c r="A127" s="152" t="s">
        <v>35</v>
      </c>
      <c r="B127" s="152" t="s">
        <v>278</v>
      </c>
    </row>
    <row r="128" customFormat="false" ht="13.5" hidden="false" customHeight="true" outlineLevel="0" collapsed="false">
      <c r="A128" s="152" t="s">
        <v>35</v>
      </c>
      <c r="B128" s="152" t="s">
        <v>279</v>
      </c>
    </row>
    <row r="129" customFormat="false" ht="13.5" hidden="false" customHeight="true" outlineLevel="0" collapsed="false">
      <c r="A129" s="152" t="s">
        <v>35</v>
      </c>
      <c r="B129" s="152" t="s">
        <v>280</v>
      </c>
    </row>
    <row r="130" customFormat="false" ht="13.5" hidden="false" customHeight="true" outlineLevel="0" collapsed="false">
      <c r="A130" s="152" t="s">
        <v>35</v>
      </c>
      <c r="B130" s="152" t="s">
        <v>281</v>
      </c>
    </row>
    <row r="131" customFormat="false" ht="13.5" hidden="false" customHeight="true" outlineLevel="0" collapsed="false">
      <c r="A131" s="152" t="s">
        <v>35</v>
      </c>
      <c r="B131" s="152" t="s">
        <v>282</v>
      </c>
    </row>
    <row r="132" customFormat="false" ht="13.5" hidden="false" customHeight="true" outlineLevel="0" collapsed="false">
      <c r="A132" s="152" t="s">
        <v>35</v>
      </c>
      <c r="B132" s="152" t="s">
        <v>283</v>
      </c>
    </row>
    <row r="133" customFormat="false" ht="13.5" hidden="false" customHeight="true" outlineLevel="0" collapsed="false">
      <c r="A133" s="152" t="s">
        <v>35</v>
      </c>
      <c r="B133" s="152" t="s">
        <v>284</v>
      </c>
    </row>
    <row r="134" customFormat="false" ht="13.5" hidden="false" customHeight="true" outlineLevel="0" collapsed="false">
      <c r="A134" s="152" t="s">
        <v>35</v>
      </c>
      <c r="B134" s="152" t="s">
        <v>285</v>
      </c>
    </row>
    <row r="135" customFormat="false" ht="13.5" hidden="false" customHeight="true" outlineLevel="0" collapsed="false">
      <c r="A135" s="152" t="s">
        <v>35</v>
      </c>
      <c r="B135" s="152" t="s">
        <v>286</v>
      </c>
    </row>
    <row r="136" customFormat="false" ht="13.5" hidden="false" customHeight="true" outlineLevel="0" collapsed="false">
      <c r="A136" s="152" t="s">
        <v>35</v>
      </c>
      <c r="B136" s="152" t="s">
        <v>287</v>
      </c>
    </row>
    <row r="137" customFormat="false" ht="13.5" hidden="false" customHeight="true" outlineLevel="0" collapsed="false">
      <c r="A137" s="152" t="s">
        <v>35</v>
      </c>
      <c r="B137" s="152" t="s">
        <v>288</v>
      </c>
    </row>
    <row r="138" customFormat="false" ht="13.5" hidden="false" customHeight="true" outlineLevel="0" collapsed="false">
      <c r="A138" s="152" t="s">
        <v>35</v>
      </c>
      <c r="B138" s="152" t="s">
        <v>289</v>
      </c>
    </row>
    <row r="139" customFormat="false" ht="13.5" hidden="false" customHeight="true" outlineLevel="0" collapsed="false">
      <c r="A139" s="152" t="s">
        <v>35</v>
      </c>
      <c r="B139" s="152" t="s">
        <v>290</v>
      </c>
    </row>
    <row r="140" customFormat="false" ht="13.5" hidden="false" customHeight="true" outlineLevel="0" collapsed="false">
      <c r="A140" s="152" t="s">
        <v>35</v>
      </c>
      <c r="B140" s="152" t="s">
        <v>291</v>
      </c>
    </row>
    <row r="141" customFormat="false" ht="13.5" hidden="false" customHeight="true" outlineLevel="0" collapsed="false">
      <c r="A141" s="152" t="s">
        <v>35</v>
      </c>
      <c r="B141" s="152" t="s">
        <v>292</v>
      </c>
    </row>
    <row r="142" customFormat="false" ht="13.5" hidden="false" customHeight="true" outlineLevel="0" collapsed="false">
      <c r="A142" s="152" t="s">
        <v>35</v>
      </c>
      <c r="B142" s="152" t="s">
        <v>293</v>
      </c>
    </row>
    <row r="143" customFormat="false" ht="13.5" hidden="false" customHeight="true" outlineLevel="0" collapsed="false">
      <c r="A143" s="152" t="s">
        <v>35</v>
      </c>
      <c r="B143" s="152" t="s">
        <v>294</v>
      </c>
    </row>
    <row r="144" customFormat="false" ht="13.5" hidden="false" customHeight="true" outlineLevel="0" collapsed="false">
      <c r="A144" s="152" t="s">
        <v>35</v>
      </c>
      <c r="B144" s="152" t="s">
        <v>295</v>
      </c>
    </row>
    <row r="145" customFormat="false" ht="13.5" hidden="false" customHeight="true" outlineLevel="0" collapsed="false">
      <c r="A145" s="152" t="s">
        <v>35</v>
      </c>
      <c r="B145" s="152" t="s">
        <v>296</v>
      </c>
    </row>
    <row r="146" customFormat="false" ht="13.5" hidden="false" customHeight="true" outlineLevel="0" collapsed="false">
      <c r="A146" s="152" t="s">
        <v>35</v>
      </c>
      <c r="B146" s="152" t="s">
        <v>297</v>
      </c>
    </row>
    <row r="147" s="154" customFormat="true" ht="13.5" hidden="false" customHeight="true" outlineLevel="0" collapsed="false">
      <c r="A147" s="153" t="s">
        <v>35</v>
      </c>
      <c r="B147" s="153" t="s">
        <v>298</v>
      </c>
    </row>
    <row r="148" customFormat="false" ht="13.5" hidden="false" customHeight="true" outlineLevel="0" collapsed="false">
      <c r="A148" s="152" t="s">
        <v>35</v>
      </c>
      <c r="B148" s="152" t="s">
        <v>299</v>
      </c>
    </row>
    <row r="149" customFormat="false" ht="27" hidden="false" customHeight="true" outlineLevel="0" collapsed="false">
      <c r="A149" s="152" t="s">
        <v>35</v>
      </c>
      <c r="B149" s="152" t="s">
        <v>300</v>
      </c>
    </row>
    <row r="150" s="156" customFormat="true" ht="27" hidden="false" customHeight="true" outlineLevel="0" collapsed="false">
      <c r="A150" s="155" t="s">
        <v>35</v>
      </c>
      <c r="B150" s="155" t="s">
        <v>36</v>
      </c>
    </row>
    <row r="151" customFormat="false" ht="13.5" hidden="false" customHeight="true" outlineLevel="0" collapsed="false">
      <c r="A151" s="152" t="s">
        <v>35</v>
      </c>
      <c r="B151" s="152" t="s">
        <v>301</v>
      </c>
    </row>
    <row r="152" customFormat="false" ht="13.5" hidden="false" customHeight="true" outlineLevel="0" collapsed="false">
      <c r="A152" s="152" t="s">
        <v>35</v>
      </c>
      <c r="B152" s="152" t="s">
        <v>302</v>
      </c>
    </row>
    <row r="153" customFormat="false" ht="13.5" hidden="false" customHeight="true" outlineLevel="0" collapsed="false">
      <c r="A153" s="152" t="s">
        <v>35</v>
      </c>
      <c r="B153" s="152" t="s">
        <v>303</v>
      </c>
    </row>
    <row r="154" customFormat="false" ht="13.5" hidden="false" customHeight="true" outlineLevel="0" collapsed="false">
      <c r="A154" s="152" t="s">
        <v>35</v>
      </c>
      <c r="B154" s="152" t="s">
        <v>304</v>
      </c>
    </row>
    <row r="155" customFormat="false" ht="13.5" hidden="false" customHeight="true" outlineLevel="0" collapsed="false">
      <c r="A155" s="152" t="s">
        <v>35</v>
      </c>
      <c r="B155" s="152" t="s">
        <v>305</v>
      </c>
    </row>
    <row r="156" customFormat="false" ht="13.5" hidden="false" customHeight="true" outlineLevel="0" collapsed="false">
      <c r="A156" s="152" t="s">
        <v>35</v>
      </c>
      <c r="B156" s="152" t="s">
        <v>306</v>
      </c>
    </row>
    <row r="157" customFormat="false" ht="13.5" hidden="false" customHeight="true" outlineLevel="0" collapsed="false">
      <c r="A157" s="152" t="s">
        <v>35</v>
      </c>
      <c r="B157" s="152" t="s">
        <v>307</v>
      </c>
    </row>
    <row r="158" customFormat="false" ht="13.5" hidden="false" customHeight="true" outlineLevel="0" collapsed="false">
      <c r="A158" s="152" t="s">
        <v>35</v>
      </c>
      <c r="B158" s="152" t="s">
        <v>308</v>
      </c>
    </row>
    <row r="159" customFormat="false" ht="13.5" hidden="false" customHeight="true" outlineLevel="0" collapsed="false">
      <c r="A159" s="152" t="s">
        <v>35</v>
      </c>
      <c r="B159" s="152" t="s">
        <v>309</v>
      </c>
    </row>
    <row r="160" customFormat="false" ht="13.5" hidden="false" customHeight="true" outlineLevel="0" collapsed="false">
      <c r="A160" s="152" t="s">
        <v>35</v>
      </c>
      <c r="B160" s="152" t="s">
        <v>310</v>
      </c>
    </row>
    <row r="161" customFormat="false" ht="13.5" hidden="false" customHeight="true" outlineLevel="0" collapsed="false">
      <c r="A161" s="152" t="s">
        <v>35</v>
      </c>
      <c r="B161" s="152" t="s">
        <v>311</v>
      </c>
    </row>
    <row r="162" customFormat="false" ht="13.5" hidden="false" customHeight="true" outlineLevel="0" collapsed="false">
      <c r="A162" s="152" t="s">
        <v>35</v>
      </c>
      <c r="B162" s="152" t="s">
        <v>312</v>
      </c>
    </row>
    <row r="163" s="154" customFormat="true" ht="13.5" hidden="false" customHeight="true" outlineLevel="0" collapsed="false">
      <c r="A163" s="153" t="s">
        <v>35</v>
      </c>
      <c r="B163" s="153" t="s">
        <v>313</v>
      </c>
    </row>
    <row r="164" s="154" customFormat="true" ht="13.5" hidden="false" customHeight="true" outlineLevel="0" collapsed="false">
      <c r="A164" s="153" t="s">
        <v>35</v>
      </c>
      <c r="B164" s="153" t="s">
        <v>314</v>
      </c>
    </row>
    <row r="165" customFormat="false" ht="13.5" hidden="false" customHeight="true" outlineLevel="0" collapsed="false">
      <c r="A165" s="152" t="s">
        <v>35</v>
      </c>
      <c r="B165" s="152" t="s">
        <v>315</v>
      </c>
    </row>
    <row r="166" customFormat="false" ht="13.5" hidden="false" customHeight="true" outlineLevel="0" collapsed="false">
      <c r="A166" s="152" t="s">
        <v>35</v>
      </c>
      <c r="B166" s="152" t="s">
        <v>316</v>
      </c>
    </row>
    <row r="167" customFormat="false" ht="13.5" hidden="false" customHeight="true" outlineLevel="0" collapsed="false">
      <c r="A167" s="152" t="s">
        <v>35</v>
      </c>
      <c r="B167" s="152" t="s">
        <v>317</v>
      </c>
    </row>
    <row r="168" customFormat="false" ht="13.5" hidden="false" customHeight="true" outlineLevel="0" collapsed="false">
      <c r="A168" s="152" t="s">
        <v>35</v>
      </c>
      <c r="B168" s="152" t="s">
        <v>318</v>
      </c>
    </row>
    <row r="169" customFormat="false" ht="13.5" hidden="false" customHeight="true" outlineLevel="0" collapsed="false">
      <c r="A169" s="152" t="s">
        <v>35</v>
      </c>
      <c r="B169" s="152" t="s">
        <v>319</v>
      </c>
    </row>
    <row r="170" s="154" customFormat="true" ht="27" hidden="false" customHeight="true" outlineLevel="0" collapsed="false">
      <c r="A170" s="153" t="s">
        <v>35</v>
      </c>
      <c r="B170" s="153" t="s">
        <v>320</v>
      </c>
    </row>
    <row r="171" customFormat="false" ht="13.5" hidden="false" customHeight="true" outlineLevel="0" collapsed="false">
      <c r="A171" s="152" t="s">
        <v>35</v>
      </c>
      <c r="B171" s="152" t="s">
        <v>321</v>
      </c>
    </row>
    <row r="172" customFormat="false" ht="13.5" hidden="false" customHeight="true" outlineLevel="0" collapsed="false">
      <c r="A172" s="152" t="s">
        <v>35</v>
      </c>
      <c r="B172" s="152" t="s">
        <v>322</v>
      </c>
    </row>
    <row r="173" customFormat="false" ht="13.5" hidden="false" customHeight="true" outlineLevel="0" collapsed="false">
      <c r="A173" s="152" t="s">
        <v>35</v>
      </c>
      <c r="B173" s="152" t="s">
        <v>323</v>
      </c>
    </row>
    <row r="174" customFormat="false" ht="13.5" hidden="false" customHeight="true" outlineLevel="0" collapsed="false">
      <c r="A174" s="152" t="s">
        <v>35</v>
      </c>
      <c r="B174" s="152" t="s">
        <v>324</v>
      </c>
    </row>
    <row r="175" customFormat="false" ht="27" hidden="false" customHeight="true" outlineLevel="0" collapsed="false">
      <c r="A175" s="152" t="s">
        <v>35</v>
      </c>
      <c r="B175" s="152" t="s">
        <v>325</v>
      </c>
    </row>
    <row r="176" customFormat="false" ht="27" hidden="false" customHeight="true" outlineLevel="0" collapsed="false">
      <c r="A176" s="152" t="s">
        <v>35</v>
      </c>
      <c r="B176" s="152" t="s">
        <v>326</v>
      </c>
    </row>
    <row r="177" customFormat="false" ht="13.5" hidden="false" customHeight="true" outlineLevel="0" collapsed="false">
      <c r="A177" s="152" t="s">
        <v>35</v>
      </c>
      <c r="B177" s="152" t="s">
        <v>327</v>
      </c>
    </row>
    <row r="178" customFormat="false" ht="27" hidden="false" customHeight="true" outlineLevel="0" collapsed="false">
      <c r="A178" s="152" t="s">
        <v>35</v>
      </c>
      <c r="B178" s="152" t="s">
        <v>328</v>
      </c>
    </row>
    <row r="179" customFormat="false" ht="27" hidden="false" customHeight="true" outlineLevel="0" collapsed="false">
      <c r="A179" s="152" t="s">
        <v>35</v>
      </c>
      <c r="B179" s="152" t="s">
        <v>329</v>
      </c>
    </row>
    <row r="180" customFormat="false" ht="13.5" hidden="false" customHeight="true" outlineLevel="0" collapsed="false">
      <c r="A180" s="152" t="s">
        <v>35</v>
      </c>
      <c r="B180" s="152" t="s">
        <v>299</v>
      </c>
    </row>
    <row r="181" customFormat="false" ht="13.5" hidden="false" customHeight="true" outlineLevel="0" collapsed="false">
      <c r="A181" s="152" t="s">
        <v>35</v>
      </c>
      <c r="B181" s="152" t="s">
        <v>330</v>
      </c>
    </row>
    <row r="182" customFormat="false" ht="13.5" hidden="false" customHeight="true" outlineLevel="0" collapsed="false">
      <c r="A182" s="152" t="s">
        <v>35</v>
      </c>
      <c r="B182" s="152" t="s">
        <v>263</v>
      </c>
    </row>
    <row r="183" s="154" customFormat="true" ht="13.5" hidden="false" customHeight="true" outlineLevel="0" collapsed="false">
      <c r="A183" s="153" t="s">
        <v>35</v>
      </c>
      <c r="B183" s="153" t="s">
        <v>331</v>
      </c>
    </row>
    <row r="184" customFormat="false" ht="13.5" hidden="false" customHeight="true" outlineLevel="0" collapsed="false">
      <c r="A184" s="152" t="s">
        <v>35</v>
      </c>
      <c r="B184" s="152" t="s">
        <v>83</v>
      </c>
    </row>
    <row r="185" customFormat="false" ht="13.5" hidden="false" customHeight="true" outlineLevel="0" collapsed="false">
      <c r="A185" s="152" t="s">
        <v>35</v>
      </c>
      <c r="B185" s="152" t="s">
        <v>332</v>
      </c>
    </row>
    <row r="186" customFormat="false" ht="13.5" hidden="false" customHeight="true" outlineLevel="0" collapsed="false">
      <c r="A186" s="152" t="s">
        <v>35</v>
      </c>
      <c r="B186" s="152" t="s">
        <v>333</v>
      </c>
    </row>
    <row r="187" customFormat="false" ht="13.5" hidden="false" customHeight="true" outlineLevel="0" collapsed="false">
      <c r="A187" s="152" t="s">
        <v>35</v>
      </c>
      <c r="B187" s="152" t="s">
        <v>227</v>
      </c>
    </row>
    <row r="188" customFormat="false" ht="13.5" hidden="false" customHeight="true" outlineLevel="0" collapsed="false">
      <c r="A188" s="152" t="s">
        <v>35</v>
      </c>
      <c r="B188" s="152" t="s">
        <v>334</v>
      </c>
    </row>
    <row r="189" customFormat="false" ht="13.5" hidden="false" customHeight="true" outlineLevel="0" collapsed="false">
      <c r="A189" s="152" t="s">
        <v>335</v>
      </c>
      <c r="B189" s="152" t="s">
        <v>336</v>
      </c>
    </row>
    <row r="190" customFormat="false" ht="13.5" hidden="false" customHeight="true" outlineLevel="0" collapsed="false">
      <c r="A190" s="152" t="s">
        <v>335</v>
      </c>
      <c r="B190" s="152" t="s">
        <v>337</v>
      </c>
    </row>
    <row r="191" customFormat="false" ht="27" hidden="false" customHeight="true" outlineLevel="0" collapsed="false">
      <c r="A191" s="152" t="s">
        <v>335</v>
      </c>
      <c r="B191" s="152" t="s">
        <v>338</v>
      </c>
    </row>
    <row r="192" customFormat="false" ht="13.5" hidden="false" customHeight="true" outlineLevel="0" collapsed="false">
      <c r="A192" s="152" t="s">
        <v>335</v>
      </c>
      <c r="B192" s="152" t="s">
        <v>339</v>
      </c>
    </row>
    <row r="193" customFormat="false" ht="13.5" hidden="false" customHeight="true" outlineLevel="0" collapsed="false">
      <c r="A193" s="152" t="s">
        <v>335</v>
      </c>
      <c r="B193" s="152" t="s">
        <v>340</v>
      </c>
    </row>
    <row r="194" customFormat="false" ht="27" hidden="false" customHeight="true" outlineLevel="0" collapsed="false">
      <c r="A194" s="152" t="s">
        <v>335</v>
      </c>
      <c r="B194" s="152" t="s">
        <v>341</v>
      </c>
    </row>
    <row r="195" customFormat="false" ht="13.5" hidden="false" customHeight="true" outlineLevel="0" collapsed="false">
      <c r="A195" s="152" t="s">
        <v>335</v>
      </c>
      <c r="B195" s="152" t="s">
        <v>342</v>
      </c>
    </row>
  </sheetData>
  <printOptions headings="false" gridLines="false" gridLinesSet="true" horizontalCentered="false" verticalCentered="false"/>
  <pageMargins left="0.2" right="0.2" top="0.25" bottom="0.2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2015-08-05T10:46:20Z</dcterms:created>
  <dc:creator>Lucia Brabete</dc:creator>
  <dc:description/>
  <dc:language>en-US</dc:language>
  <cp:lastModifiedBy>Florin Mihai Stan</cp:lastModifiedBy>
  <cp:lastPrinted>2024-05-29T09:30:20Z</cp:lastPrinted>
  <dcterms:modified xsi:type="dcterms:W3CDTF">2026-09-18T09:13:29Z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